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4130" windowHeight="8010" tabRatio="702" activeTab="0"/>
  </bookViews>
  <sheets>
    <sheet name="Титул ф.9" sheetId="1" r:id="rId1"/>
    <sheet name="Разделы 1, 2" sheetId="2" r:id="rId2"/>
    <sheet name="Разделы 3, 4, 5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_FilterDatabase" localSheetId="4" hidden="1">'ФЛК (информационный)'!$A$1:$A$40</definedName>
    <definedName name="_xlnm._FilterDatabase" localSheetId="3" hidden="1">'ФЛК (обязательный)'!$A$1:$A$136</definedName>
    <definedName name="Коды_отчетных_периодов">'Списки'!$D$2:$E$3</definedName>
    <definedName name="Коды_судов">'Списки'!$A$2:$B$88</definedName>
    <definedName name="Наим_отчет_периода">'Списки'!$D$2:$D$3</definedName>
    <definedName name="Наим_УСД">'Списки'!$A$2:$A$88</definedName>
    <definedName name="_xlnm.Print_Area" localSheetId="1">'Разделы 1, 2'!$A$1:$P$32</definedName>
    <definedName name="_xlnm.Print_Area" localSheetId="2">'Разделы 3, 4, 5'!$A$1:$AF$44</definedName>
    <definedName name="_xlnm.Print_Area" localSheetId="0">'Титул ф.9'!$A$1:$N$31</definedName>
  </definedNames>
  <calcPr fullCalcOnLoad="1"/>
</workbook>
</file>

<file path=xl/sharedStrings.xml><?xml version="1.0" encoding="utf-8"?>
<sst xmlns="http://schemas.openxmlformats.org/spreadsheetml/2006/main" count="2030" uniqueCount="939">
  <si>
    <t>Другие пос-тановления с удовлетворением кассацион-ных  жалоб и представлений в  отноше-нии решений 1 инст., в том числе с отменой и изменением решений апел. и касс. инст. (по промежу-точным решениям)</t>
  </si>
  <si>
    <t>с остав-лением дела без рассмот-рения</t>
  </si>
  <si>
    <t>с остав-лением в силе решения суда I инстан-ции</t>
  </si>
  <si>
    <t>с остав-лением в силе решения суда апелляционной ин-станции</t>
  </si>
  <si>
    <t xml:space="preserve">Примечание к разделу 3:   *Учитываются также пересмотренные кассационные определения, вынесенные по не вступившим в законную силу приговорам и иным судебным постановлениям первой инстанции. </t>
  </si>
  <si>
    <t>Снято с рас-смотрения (направлено в Верховный Суд РФ в связи с отсутствием надлежащего состава суда)</t>
  </si>
  <si>
    <t xml:space="preserve">Из графы 7
рассмотрено дел с использованием видеоконференц-связи </t>
  </si>
  <si>
    <t>Из графы 7 
находилось в производ-стве свыше срока, уста-новленного ч.1 ст.386 ГПК РФ, ч.2 ст.325 КАС РФ</t>
  </si>
  <si>
    <t>Из графы 6   
по опреде-лению Председателя Верховного Суда РФ, заместителя Председателя Верховного Суда РФ (ч.3 ст.381 ГПК РФ, ч.4 ст.337 КАС РФ )</t>
  </si>
  <si>
    <t xml:space="preserve">Из графы 2 </t>
  </si>
  <si>
    <t>Из графы 7</t>
  </si>
  <si>
    <t>Из графы 2         повторно 
на отказ в истребова-нии дела или передаче дела в кас-сационную инстанцию</t>
  </si>
  <si>
    <t xml:space="preserve">                                                                                                       должность                инициалы, фамилия               подпись</t>
  </si>
  <si>
    <t>Всего в производстве кассационных жалоб и представлений</t>
  </si>
  <si>
    <t xml:space="preserve">  Производство по кассационным жалобам 
и представлениям</t>
  </si>
  <si>
    <t>из графы 26 "всего удовлет-ворено"
в связи с отказом в приеме искового заявле-ния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</si>
  <si>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6; 6) строка 1 равна сумме строк 2 и 3; 7) графа 13 меньше графы 2.</t>
  </si>
  <si>
    <t>Контрольные равенства: 1) сумма граф 1 и 2 равна сумме граф 7, 8, 10, 11; 2) графа 7 равна сумме граф 3-6; 3) строка 1 равна сумме строк 2 и  7; 4) строка 2 равна сумме строк 3-6; 5) строка 7 равна сумме строк 8-11; 6) графа 9 меньше графы 7; 7) графа 10 меньше графы 7.</t>
  </si>
  <si>
    <t>Число членов президиума суда на конец отчетного периода</t>
  </si>
  <si>
    <t>Контрольные равенства:  1) сумма графы 26 строки 1, граф 12-15,  строки 2, граф 22-24 строки  3 раздела 3 равна сумме граф 3 и 5 строки 2 раздела 2; 2) сумма графы 26 строки 5, граф 12-15,  строки 6, граф 22-24 строки 7 раздела 3 равна сумме граф 3 и 5 строки 7 раздела 2; 3) графа 5 равна сумме граф 1-4;  4) графа 12 равна сумме граф 7-11; графа 22 равна сумме граф 16-21  5) графа 26 равна сумме граф 5, 6, 12-15, 22-25.</t>
  </si>
  <si>
    <t>в разд.4 графа 28 д.б. меньше или равна графы 27</t>
  </si>
  <si>
    <t>сумма графы 26 строки 5, граф 12-15 строки 6, граф 22-24 строки 7 раздела 3 равна сумме граф 3 и 5 строки 7 раздела 2</t>
  </si>
  <si>
    <t>в разд.3 стр.8 заполняется только Верховным Судом РФ</t>
  </si>
  <si>
    <t>в разд.4 графа 27 равна сумме граф 6-7,13-16,23-26</t>
  </si>
  <si>
    <t>в разд.3 графы 16-24 стр.6 не должны заполняться</t>
  </si>
  <si>
    <t xml:space="preserve">в разд.3 графа 26 равна сумме граф 5-6,12-15,22-25 </t>
  </si>
  <si>
    <t>в разд.3 графы 1-27 стр.7 не должны заполняться</t>
  </si>
  <si>
    <t>в разд.4 графа 23 равна сумме граф 17-22</t>
  </si>
  <si>
    <t>в разд.3 графы 7-24 стр. 5 не должны заполняться</t>
  </si>
  <si>
    <t>в разд.4 по графам строка 2 равна сумме строк 3-6</t>
  </si>
  <si>
    <t>в разд.4 графы 17-25 не должны заполняться</t>
  </si>
  <si>
    <t>в разд.3 графа 27 меньше графы 26</t>
  </si>
  <si>
    <t>графа 1 стр.1 раздела 4 равна графе 7 стр.1 раздела 2</t>
  </si>
  <si>
    <t>в разд.2 строка 1 равна сумме строк 2,7</t>
  </si>
  <si>
    <t>в разд.1 стр.1 равна сумме стр.2-3</t>
  </si>
  <si>
    <t>в разд.1 графа 13 меньше графы 2</t>
  </si>
  <si>
    <t>в разд.2 стр.7 равна сумме стр.8-11</t>
  </si>
  <si>
    <t>в разд.2 стр.2 равна сумме стр.3-6</t>
  </si>
  <si>
    <t>в разд.3 гр.22 равна сумме гр.16-21</t>
  </si>
  <si>
    <t>в разд.3 гр.5 равна сумме гр.1-4</t>
  </si>
  <si>
    <t>в разд.3 гр.12 равна сумме гр.7-11</t>
  </si>
  <si>
    <t>в разд.4 графа 13 равна сумме граф 8-12</t>
  </si>
  <si>
    <t>в разд.4 графа 6 равна сумме граф 2-5</t>
  </si>
  <si>
    <t>в разд.3 графы 7-24 стр. 1 не должны заполняться</t>
  </si>
  <si>
    <t>в разд.3 графы 16-24 стр.2 не должны заполняться</t>
  </si>
  <si>
    <t>в разд.3 стр.4 заполняется только Верховным Судом РФ</t>
  </si>
  <si>
    <t>в разд.3 графы 1-27 стр.3 не должны заполняться</t>
  </si>
  <si>
    <t>сумма графы 26 строки 1, граф 12-15 строки 2, граф 22-24 строки 3 раздела 3 равна сумме граф 3 и 5 строки 2 раздела 2</t>
  </si>
  <si>
    <r>
      <t xml:space="preserve">Гражданские дела, всего  </t>
    </r>
    <r>
      <rPr>
        <b/>
        <sz val="12"/>
        <rFont val="Times New Roman"/>
        <family val="1"/>
      </rPr>
      <t xml:space="preserve"> (сумма стр. 3-6)</t>
    </r>
  </si>
  <si>
    <t>Административные дела, всего</t>
  </si>
  <si>
    <r>
      <t xml:space="preserve">Обжало-вано решений суда 
</t>
    </r>
    <r>
      <rPr>
        <b/>
        <sz val="12"/>
        <rFont val="Times New Roman"/>
        <family val="1"/>
      </rPr>
      <t>(гр.7 стр.1 разд.2)</t>
    </r>
  </si>
  <si>
    <r>
      <t xml:space="preserve">Итого   гражданских и административных дел  </t>
    </r>
    <r>
      <rPr>
        <b/>
        <sz val="12"/>
        <rFont val="Times New Roman"/>
        <family val="1"/>
      </rPr>
      <t>(сумма строк 2,7)</t>
    </r>
  </si>
  <si>
    <t>Судебные постановления
 по категориям дел</t>
  </si>
  <si>
    <r>
      <t xml:space="preserve">Раздел 3.  Результаты рассмотрения дел по удовлетворённым жалобам и представлениям  </t>
    </r>
    <r>
      <rPr>
        <b/>
        <sz val="18"/>
        <rFont val="Times New Roman CYR"/>
        <family val="0"/>
      </rPr>
      <t>(из граф 3 и 5 строки 2, 7 раздела 2)</t>
    </r>
  </si>
  <si>
    <t>Примечание: внести реквизиты судебного решения.</t>
  </si>
  <si>
    <t>Мировой судья (по 1 инстанции)</t>
  </si>
  <si>
    <t>202764</t>
  </si>
  <si>
    <t>Ф.F9w разд.3 стр.1 : [{стл.5}={сумма стл.1-4}]</t>
  </si>
  <si>
    <t>Ф.F9w разд.3 стр.2 : [{стл.5}={сумма стл.1-4}]</t>
  </si>
  <si>
    <t>Ф.F9w разд.3 стр.3 : [{стл.5}={сумма стл.1-4}]</t>
  </si>
  <si>
    <t>Ф.F9w разд.3 стр.4 : [{стл.5}={сумма стл.1-4}]</t>
  </si>
  <si>
    <t>Ф.F9w разд.3 стр.5 : [{стл.5}={сумма стл.1-4}]</t>
  </si>
  <si>
    <t>Ф.F9w разд.3 стр.6 : [{стл.5}={сумма стл.1-4}]</t>
  </si>
  <si>
    <t>Ф.F9w разд.3 стр.7 : [{стл.5}={сумма стл.1-4}]</t>
  </si>
  <si>
    <t>Ф.F9w разд.3 стр.8 : [{стл.5}={сумма стл.1-4}]</t>
  </si>
  <si>
    <t>202765</t>
  </si>
  <si>
    <t>Ф.F9w разд.3 стр.4 : [{стл.1}=0]</t>
  </si>
  <si>
    <t>Ф.F9w разд.3 стр.4 : [{стл.10}=0]</t>
  </si>
  <si>
    <t>Ф.F9w разд.3 стр.4 : [{стл.11}=0]</t>
  </si>
  <si>
    <t>Ф.F9w разд.3 стр.4 : [{стл.12}=0]</t>
  </si>
  <si>
    <t>Ф.F9w разд.3 стр.4 : [{стл.13}=0]</t>
  </si>
  <si>
    <t>Ф.F9w разд.3 стр.4 : [{стл.14}=0]</t>
  </si>
  <si>
    <t>Ф.F9w разд.3 стр.4 : [{стл.15}=0]</t>
  </si>
  <si>
    <t>Ф.F9w разд.3 стр.4 : [{стл.16}=0]</t>
  </si>
  <si>
    <t>Ф.F9w разд.3 стр.4 : [{стл.17}=0]</t>
  </si>
  <si>
    <t>Ф.F9w разд.3 стр.4 : [{стл.18}=0]</t>
  </si>
  <si>
    <t>Ф.F9w разд.3 стр.4 : [{стл.19}=0]</t>
  </si>
  <si>
    <t>Ф.F9w разд.3 стр.4 : [{стл.2}=0]</t>
  </si>
  <si>
    <t>Ф.F9w разд.3 стр.4 : [{стл.20}=0]</t>
  </si>
  <si>
    <t>Ф.F9w разд.3 стр.4 : [{стл.21}=0]</t>
  </si>
  <si>
    <t>Ф.F9w разд.3 стр.4 : [{стл.22}=0]</t>
  </si>
  <si>
    <t>Ф.F9w разд.3 стр.4 : [{стл.23}=0]</t>
  </si>
  <si>
    <t>Ф.F9w разд.3 стр.4 : [{стл.24}=0]</t>
  </si>
  <si>
    <t>Ф.F9w разд.3 стр.4 : [{стл.25}=0]</t>
  </si>
  <si>
    <t>Ф.F9w разд.3 стр.4 : [{стл.26}=0]</t>
  </si>
  <si>
    <t>Ф.F9w разд.3 стр.4 : [{стл.27}=0]</t>
  </si>
  <si>
    <t>Ф.F9w разд.3 стр.4 : [{стл.3}=0]</t>
  </si>
  <si>
    <t>Ф.F9w разд.3 стр.4 : [{стл.4}=0]</t>
  </si>
  <si>
    <t>Ф.F9w разд.3 стр.4 : [{стл.5}=0]</t>
  </si>
  <si>
    <t>Ф.F9w разд.3 стр.4 : [{стл.6}=0]</t>
  </si>
  <si>
    <t>Ф.F9w разд.3 стр.4 : [{стл.7}=0]</t>
  </si>
  <si>
    <t>Ф.F9w разд.3 стр.4 : [{стл.8}=0]</t>
  </si>
  <si>
    <t>Ф.F9w разд.3 стр.4 : [{стл.9}=0]</t>
  </si>
  <si>
    <t>202766</t>
  </si>
  <si>
    <t>Ф.F9w разд.3 стр.2 : [{стл.16}=0]</t>
  </si>
  <si>
    <t>Ф.F9w разд.3 стр.2 : [{стл.17}=0]</t>
  </si>
  <si>
    <t>Ф.F9w разд.3 стр.2 : [{стл.18}=0]</t>
  </si>
  <si>
    <t>Ф.F9w разд.3 стр.2 : [{стл.19}=0]</t>
  </si>
  <si>
    <t>Ф.F9w разд.3 стр.2 : [{стл.20}=0]</t>
  </si>
  <si>
    <t>Ф.F9w разд.3 стр.2 : [{стл.21}=0]</t>
  </si>
  <si>
    <t>Ф.F9w разд.3 стр.2 : [{стл.22}=0]</t>
  </si>
  <si>
    <t>Ф.F9w разд.3 стр.2 : [{стл.23}=0]</t>
  </si>
  <si>
    <t>Ф.F9w разд.3 стр.2 : [{стл.24}=0]</t>
  </si>
  <si>
    <t>202767</t>
  </si>
  <si>
    <t>Ф.F9w разд.2 стр.1 : [{стл.7}={сумма стл.3-6}]</t>
  </si>
  <si>
    <t>Ф.F9w разд.2 стр.10 : [{стл.7}={сумма стл.3-6}]</t>
  </si>
  <si>
    <t>Ф.F9w разд.2 стр.11 : [{стл.7}={сумма стл.3-6}]</t>
  </si>
  <si>
    <t>Ф.F9w разд.2 стр.2 : [{стл.7}={сумма стл.3-6}]</t>
  </si>
  <si>
    <t>Ф.F9w разд.2 стр.3 : [{стл.7}={сумма стл.3-6}]</t>
  </si>
  <si>
    <t>Ф.F9w разд.2 стр.4 : [{стл.7}={сумма стл.3-6}]</t>
  </si>
  <si>
    <t>Ф.F9w разд.2 стр.5 : [{стл.7}={сумма стл.3-6}]</t>
  </si>
  <si>
    <t>Ф.F9w разд.2 стр.6 : [{стл.7}={сумма стл.3-6}]</t>
  </si>
  <si>
    <t>Ф.F9w разд.2 стр.7 : [{стл.7}={сумма стл.3-6}]</t>
  </si>
  <si>
    <t>Ф.F9w разд.2 стр.8 : [{стл.7}={сумма стл.3-6}]</t>
  </si>
  <si>
    <t>Ф.F9w разд.2 стр.9 : [{стл.7}={сумма стл.3-6}]</t>
  </si>
  <si>
    <t>202768</t>
  </si>
  <si>
    <t>Ф.F9w разд.1 стр.1 : [{стл.9}&lt;={стл.7}]</t>
  </si>
  <si>
    <t>Ф.F9w разд.1 стр.2 : [{стл.9}&lt;={стл.7}]</t>
  </si>
  <si>
    <t>Ф.F9w разд.1 стр.3 : [{стл.9}&lt;={стл.7}]</t>
  </si>
  <si>
    <t>202769</t>
  </si>
  <si>
    <t>Ф.F9w разд.1 стр.1 : [{стл.10}&lt;={стл.7}]</t>
  </si>
  <si>
    <t>Ф.F9w разд.1 стр.2 : [{стл.10}&lt;={стл.7}]</t>
  </si>
  <si>
    <t>Ф.F9w разд.1 стр.3 : [{стл.10}&lt;={стл.7}]</t>
  </si>
  <si>
    <t>202770</t>
  </si>
  <si>
    <t>{Ф.F9w разд.4 стл.1 стр.1}={Ф.F9w разд.2 стл.7 стр.1}</t>
  </si>
  <si>
    <t>202771</t>
  </si>
  <si>
    <t>Ф.F9w разд.5 стр.1 : [{стл.1}=0]</t>
  </si>
  <si>
    <t>в разд.5 не заполняется</t>
  </si>
  <si>
    <t>Ф.F9w разд.5 стр.2 : [{стл.1}=0]</t>
  </si>
  <si>
    <t>Ф.F9w разд.5 стр.3 : [{стл.1}=0]</t>
  </si>
  <si>
    <t>202772</t>
  </si>
  <si>
    <t>Ф.F9w разд.1 стл.1 : [{стр.1}={сумма стр.2-3}]</t>
  </si>
  <si>
    <t>Ф.F9w разд.1 стл.10 : [{стр.1}={сумма стр.2-3}]</t>
  </si>
  <si>
    <t>Ф.F9w разд.1 стл.11 : [{стр.1}={сумма стр.2-3}]</t>
  </si>
  <si>
    <t>Ф.F9w разд.1 стл.12 : [{стр.1}={сумма стр.2-3}]</t>
  </si>
  <si>
    <t>Ф.F9w разд.1 стл.13 : [{стр.1}={сумма стр.2-3}]</t>
  </si>
  <si>
    <t>Ф.F9w разд.1 стл.2 : [{стр.1}={сумма стр.2-3}]</t>
  </si>
  <si>
    <t>Ф.F9w разд.1 стл.3 : [{стр.1}={сумма стр.2-3}]</t>
  </si>
  <si>
    <t>Ф.F9w разд.1 стл.4 : [{стр.1}={сумма стр.2-3}]</t>
  </si>
  <si>
    <t>Ф.F9w разд.1 стл.5 : [{стр.1}={сумма стр.2-3}]</t>
  </si>
  <si>
    <t>Ф.F9w разд.1 стл.6 : [{стр.1}={сумма стр.2-3}]</t>
  </si>
  <si>
    <t>Ф.F9w разд.1 стл.7 : [{стр.1}={сумма стр.2-3}]</t>
  </si>
  <si>
    <t>Ф.F9w разд.1 стл.8 : [{стр.1}={сумма стр.2-3}]</t>
  </si>
  <si>
    <t>Ф.F9w разд.1 стл.9 : [{стр.1}={сумма стр.2-3}]</t>
  </si>
  <si>
    <t>202773</t>
  </si>
  <si>
    <t>Ф.F9w разд.1 стр.1 : [{сумма стл.1-2}={стл.4}+{стл.7}+{стл.11}]</t>
  </si>
  <si>
    <t>Ф.F9w разд.1 стр.2 : [{сумма стл.1-2}={стл.4}+{стл.7}+{стл.11}]</t>
  </si>
  <si>
    <t>Ф.F9w разд.1 стр.3 : [{сумма стл.1-2}={стл.4}+{стл.7}+{стл.11}]</t>
  </si>
  <si>
    <t>202774</t>
  </si>
  <si>
    <t>Ф.F9w разд.2 стр.1 : [{сумма стл.1-2}={сумма стл.7-8}+{стл.11}+{стл.10}]</t>
  </si>
  <si>
    <t>Ф.F9w разд.2 стр.10 : [{сумма стл.1-2}={сумма стл.7-8}+{стл.11}+{стл.10}]</t>
  </si>
  <si>
    <t>Ф.F9w разд.2 стр.11 : [{сумма стл.1-2}={сумма стл.7-8}+{стл.11}+{стл.10}]</t>
  </si>
  <si>
    <t>Ф.F9w разд.2 стр.2 : [{сумма стл.1-2}={сумма стл.7-8}+{стл.11}+{стл.10}]</t>
  </si>
  <si>
    <t>Ф.F9w разд.2 стр.3 : [{сумма стл.1-2}={сумма стл.7-8}+{стл.11}+{стл.10}]</t>
  </si>
  <si>
    <t>Ф.F9w разд.2 стр.4 : [{сумма стл.1-2}={сумма стл.7-8}+{стл.11}+{стл.10}]</t>
  </si>
  <si>
    <t>Ф.F9w разд.2 стр.5 : [{сумма стл.1-2}={сумма стл.7-8}+{стл.11}+{стл.10}]</t>
  </si>
  <si>
    <t>Ф.F9w разд.2 стр.6 : [{сумма стл.1-2}={сумма стл.7-8}+{стл.11}+{стл.10}]</t>
  </si>
  <si>
    <t>Ф.F9w разд.2 стр.7 : [{сумма стл.1-2}={сумма стл.7-8}+{стл.11}+{стл.10}]</t>
  </si>
  <si>
    <t>Ф.F9w разд.2 стр.8 : [{сумма стл.1-2}={сумма стл.7-8}+{стл.11}+{стл.10}]</t>
  </si>
  <si>
    <t>Ф.F9w разд.2 стр.9 : [{сумма стл.1-2}={сумма стл.7-8}+{стл.11}+{стл.10}]</t>
  </si>
  <si>
    <t>202775</t>
  </si>
  <si>
    <t>Ф.F9w разд.4 стр.1 : [{стл.28}&lt;={стл.27}]</t>
  </si>
  <si>
    <t>Ф.F9w разд.4 стр.2 : [{стл.28}&lt;={стл.27}]</t>
  </si>
  <si>
    <t>Ф.F9w разд.4 стр.3 : [{стл.28}&lt;={стл.27}]</t>
  </si>
  <si>
    <t>Ф.F9w разд.4 стр.4 : [{стл.28}&lt;={стл.27}]</t>
  </si>
  <si>
    <t>Ф.F9w разд.4 стр.5 : [{стл.28}&lt;={стл.27}]</t>
  </si>
  <si>
    <t>Ф.F9w разд.4 стр.6 : [{стл.28}&lt;={стл.27}]</t>
  </si>
  <si>
    <t>Ф.F9w разд.4 стр.7 : [{стл.28}&lt;={стл.27}]</t>
  </si>
  <si>
    <t>202776</t>
  </si>
  <si>
    <t>Ф.F9w разд.1 стр.1 : [{стл.13}&lt;={стл.2}]</t>
  </si>
  <si>
    <t>Ф.F9w разд.1 стр.2 : [{стл.13}&lt;={стл.2}]</t>
  </si>
  <si>
    <t>Ф.F9w разд.1 стр.3 : [{стл.13}&lt;={стл.2}]</t>
  </si>
  <si>
    <t>202777</t>
  </si>
  <si>
    <t>Ф.F9w разд.3 стр.5 : [{стл.10}=0]</t>
  </si>
  <si>
    <t>Ф.F9w разд.3 стр.5 : [{стл.11}=0]</t>
  </si>
  <si>
    <t>Ф.F9w разд.3 стр.5 : [{стл.12}=0]</t>
  </si>
  <si>
    <t>Ф.F9w разд.3 стр.5 : [{стл.13}=0]</t>
  </si>
  <si>
    <t>Ф.F9w разд.3 стр.5 : [{стл.14}=0]</t>
  </si>
  <si>
    <t>Ф.F9w разд.3 стр.5 : [{стл.15}=0]</t>
  </si>
  <si>
    <t>Ф.F9w разд.3 стр.5 : [{стл.16}=0]</t>
  </si>
  <si>
    <t>Ф.F9w разд.3 стр.5 : [{стл.17}=0]</t>
  </si>
  <si>
    <t>Ф.F9w разд.3 стр.5 : [{стл.18}=0]</t>
  </si>
  <si>
    <t>Ф.F9w разд.3 стр.5 : [{стл.19}=0]</t>
  </si>
  <si>
    <t>Ф.F9w разд.3 стр.5 : [{стл.20}=0]</t>
  </si>
  <si>
    <t>Ф.F9w разд.3 стр.5 : [{стл.21}=0]</t>
  </si>
  <si>
    <t>Ф.F9w разд.3 стр.5 : [{стл.22}=0]</t>
  </si>
  <si>
    <t>Ф.F9w разд.3 стр.5 : [{стл.23}=0]</t>
  </si>
  <si>
    <t>Ф.F9w разд.3 стр.5 : [{стл.24}=0]</t>
  </si>
  <si>
    <t>Ф.F9w разд.3 стр.5 : [{стл.7}=0]</t>
  </si>
  <si>
    <t>Ф.F9w разд.3 стр.5 : [{стл.8}=0]</t>
  </si>
  <si>
    <t>Ф.F9w разд.3 стр.5 : [{стл.9}=0]</t>
  </si>
  <si>
    <t>202779</t>
  </si>
  <si>
    <t>Ф.F9w разд.2 стр.1 : [{стл.13}&gt;={стл.12}]</t>
  </si>
  <si>
    <t>Ф.F9w разд.2 стр.10 : [{стл.13}&gt;={стл.12}]</t>
  </si>
  <si>
    <t>Ф.F9w разд.2 стр.11 : [{стл.13}&gt;={стл.12}]</t>
  </si>
  <si>
    <t>Ф.F9w разд.2 стр.2 : [{стл.13}&gt;={стл.12}]</t>
  </si>
  <si>
    <t>Ф.F9w разд.2 стр.3 : [{стл.13}&gt;={стл.12}]</t>
  </si>
  <si>
    <t>Ф.F9w разд.2 стр.4 : [{стл.13}&gt;={стл.12}]</t>
  </si>
  <si>
    <t>Ф.F9w разд.2 стр.5 : [{стл.13}&gt;={стл.12}]</t>
  </si>
  <si>
    <t>Ф.F9w разд.2 стр.6 : [{стл.13}&gt;={стл.12}]</t>
  </si>
  <si>
    <t>Ф.F9w разд.2 стр.7 : [{стл.13}&gt;={стл.12}]</t>
  </si>
  <si>
    <t>Ф.F9w разд.2 стр.8 : [{стл.13}&gt;={стл.12}]</t>
  </si>
  <si>
    <t>Ф.F9w разд.2 стр.9 : [{стл.13}&gt;={стл.12}]</t>
  </si>
  <si>
    <t>202780</t>
  </si>
  <si>
    <t>Ф.F9w разд.2 стл.1 : [{стр.1}={стр.2}+{стр.7}]</t>
  </si>
  <si>
    <t>Ф.F9w разд.2 стл.10 : [{стр.1}={стр.2}+{стр.7}]</t>
  </si>
  <si>
    <t>Ф.F9w разд.2 стл.11 : [{стр.1}={стр.2}+{стр.7}]</t>
  </si>
  <si>
    <t>Ф.F9w разд.2 стл.12 : [{стр.1}={стр.2}+{стр.7}]</t>
  </si>
  <si>
    <t>Ф.F9w разд.2 стл.13 : [{стр.1}={стр.2}+{стр.7}]</t>
  </si>
  <si>
    <t>Ф.F9w разд.2 стл.2 : [{стр.1}={стр.2}+{стр.7}]</t>
  </si>
  <si>
    <t>Ф.F9w разд.2 стл.3 : [{стр.1}={стр.2}+{стр.7}]</t>
  </si>
  <si>
    <t>Ф.F9w разд.2 стл.4 : [{стр.1}={стр.2}+{стр.7}]</t>
  </si>
  <si>
    <t>Ф.F9w разд.2 стл.5 : [{стр.1}={стр.2}+{стр.7}]</t>
  </si>
  <si>
    <t>Ф.F9w разд.2 стл.6 : [{стр.1}={стр.2}+{стр.7}]</t>
  </si>
  <si>
    <t>Ф.F9w разд.2 стл.7 : [{стр.1}={стр.2}+{стр.7}]</t>
  </si>
  <si>
    <t>Ф.F9w разд.2 стл.8 : [{стр.1}={стр.2}+{стр.7}]</t>
  </si>
  <si>
    <t>Ф.F9w разд.2 стл.9 : [{стр.1}={стр.2}+{стр.7}]</t>
  </si>
  <si>
    <t>202781</t>
  </si>
  <si>
    <t>Ф.F9w разд.3 стр.6 : [{стл.16}=0]</t>
  </si>
  <si>
    <t>Ф.F9w разд.3 стр.6 : [{стл.17}=0]</t>
  </si>
  <si>
    <t>Ф.F9w разд.3 стр.6 : [{стл.18}=0]</t>
  </si>
  <si>
    <t>Ф.F9w разд.3 стр.6 : [{стл.19}=0]</t>
  </si>
  <si>
    <t>Ф.F9w разд.3 стр.6 : [{стл.20}=0]</t>
  </si>
  <si>
    <t>Ф.F9w разд.3 стр.6 : [{стл.21}=0]</t>
  </si>
  <si>
    <t>Ф.F9w разд.3 стр.6 : [{стл.22}=0]</t>
  </si>
  <si>
    <t>Ф.F9w разд.3 стр.6 : [{стл.23}=0]</t>
  </si>
  <si>
    <t>Ф.F9w разд.3 стр.6 : [{стл.24}=0]</t>
  </si>
  <si>
    <t>202782</t>
  </si>
  <si>
    <t>Ф.F9w разд.2 стл.1 : [{стр.2}={сумма стр.3-6}]</t>
  </si>
  <si>
    <t>Ф.F9w разд.2 стл.10 : [{стр.2}={сумма стр.3-6}]</t>
  </si>
  <si>
    <t>Ф.F9w разд.2 стл.11 : [{стр.2}={сумма стр.3-6}]</t>
  </si>
  <si>
    <t>Ф.F9w разд.2 стл.12 : [{стр.2}={сумма стр.3-6}]</t>
  </si>
  <si>
    <t>Ф.F9w разд.2 стл.13 : [{стр.2}={сумма стр.3-6}]</t>
  </si>
  <si>
    <t>Ф.F9w разд.2 стл.2 : [{стр.2}={сумма стр.3-6}]</t>
  </si>
  <si>
    <t>Ф.F9w разд.2 стл.3 : [{стр.2}={сумма стр.3-6}]</t>
  </si>
  <si>
    <t>Ф.F9w разд.2 стл.4 : [{стр.2}={сумма стр.3-6}]</t>
  </si>
  <si>
    <t>Ф.F9w разд.2 стл.5 : [{стр.2}={сумма стр.3-6}]</t>
  </si>
  <si>
    <t>Ф.F9w разд.2 стл.6 : [{стр.2}={сумма стр.3-6}]</t>
  </si>
  <si>
    <t>Ф.F9w разд.2 стл.7 : [{стр.2}={сумма стр.3-6}]</t>
  </si>
  <si>
    <t>Ф.F9w разд.2 стл.8 : [{стр.2}={сумма стр.3-6}]</t>
  </si>
  <si>
    <t>Ф.F9w разд.2 стл.9 : [{стр.2}={сумма стр.3-6}]</t>
  </si>
  <si>
    <t>202783</t>
  </si>
  <si>
    <t>Ф.F9w разд.3 стр.1 : [{стл.27}&lt;={стл.26}]</t>
  </si>
  <si>
    <t>Ф.F9w разд.3 стр.2 : [{стл.27}&lt;={стл.26}]</t>
  </si>
  <si>
    <t>Ф.F9w разд.3 стр.3 : [{стл.27}&lt;={стл.26}]</t>
  </si>
  <si>
    <t>Ф.F9w разд.3 стр.4 : [{стл.27}&lt;={стл.26}]</t>
  </si>
  <si>
    <t>Ф.F9w разд.3 стр.5 : [{стл.27}&lt;={стл.26}]</t>
  </si>
  <si>
    <t>Ф.F9w разд.3 стр.6 : [{стл.27}&lt;={стл.26}]</t>
  </si>
  <si>
    <t>Ф.F9w разд.3 стр.7 : [{стл.27}&lt;={стл.26}]</t>
  </si>
  <si>
    <t>Ф.F9w разд.3 стр.8 : [{стл.27}&lt;={стл.26}]</t>
  </si>
  <si>
    <t>202784</t>
  </si>
  <si>
    <t>Ф.F9w разд.3 стр.3 : [{стл.1}=0]</t>
  </si>
  <si>
    <t>Ф.F9w разд.3 стр.3 : [{стл.10}=0]</t>
  </si>
  <si>
    <t>Ф.F9w разд.3 стр.3 : [{стл.11}=0]</t>
  </si>
  <si>
    <t>Ф.F9w разд.3 стр.3 : [{стл.12}=0]</t>
  </si>
  <si>
    <t>Ф.F9w разд.3 стр.3 : [{стл.13}=0]</t>
  </si>
  <si>
    <t>Ф.F9w разд.3 стр.3 : [{стл.14}=0]</t>
  </si>
  <si>
    <t>Ф.F9w разд.3 стр.3 : [{стл.15}=0]</t>
  </si>
  <si>
    <t>Ф.F9w разд.3 стр.3 : [{стл.16}=0]</t>
  </si>
  <si>
    <t>Ф.F9w разд.3 стр.3 : [{стл.17}=0]</t>
  </si>
  <si>
    <t>Ф.F9w разд.3 стр.3 : [{стл.18}=0]</t>
  </si>
  <si>
    <t>Ф.F9w разд.3 стр.3 : [{стл.19}=0]</t>
  </si>
  <si>
    <t>Ф.F9w разд.3 стр.3 : [{стл.2}=0]</t>
  </si>
  <si>
    <t>Ф.F9w разд.3 стр.3 : [{стл.20}=0]</t>
  </si>
  <si>
    <t>Ф.F9w разд.3 стр.3 : [{стл.21}=0]</t>
  </si>
  <si>
    <t>Ф.F9w разд.3 стр.3 : [{стл.22}=0]</t>
  </si>
  <si>
    <t>Ф.F9w разд.3 стр.3 : [{стл.23}=0]</t>
  </si>
  <si>
    <t>Ф.F9w разд.3 стр.3 : [{стл.24}=0]</t>
  </si>
  <si>
    <t>Ф.F9w разд.3 стр.3 : [{стл.25}=0]</t>
  </si>
  <si>
    <t>Ф.F9w разд.3 стр.3 : [{стл.26}=0]</t>
  </si>
  <si>
    <t>Ф.F9w разд.3 стр.3 : [{стл.27}=0]</t>
  </si>
  <si>
    <t>Ф.F9w разд.3 стр.3 : [{стл.3}=0]</t>
  </si>
  <si>
    <t>Ф.F9w разд.3 стр.3 : [{стл.4}=0]</t>
  </si>
  <si>
    <t>Ф.F9w разд.3 стр.3 : [{стл.5}=0]</t>
  </si>
  <si>
    <t>Ф.F9w разд.3 стр.3 : [{стл.6}=0]</t>
  </si>
  <si>
    <t>Ф.F9w разд.3 стр.3 : [{стл.7}=0]</t>
  </si>
  <si>
    <t>Ф.F9w разд.3 стр.3 : [{стл.8}=0]</t>
  </si>
  <si>
    <t>Ф.F9w разд.3 стр.3 : [{стл.9}=0]</t>
  </si>
  <si>
    <t>202785</t>
  </si>
  <si>
    <t>Ф.F9w разд.1 стр.1 : [{стл.3}=0]</t>
  </si>
  <si>
    <t>Ф.F9w разд.1 стр.2 : [{стл.3}=0]</t>
  </si>
  <si>
    <t>Ф.F9w разд.1 стр.3 : [{стл.3}=0]</t>
  </si>
  <si>
    <t>202786</t>
  </si>
  <si>
    <t>Ф.F9w разд.4 стр.1 : [{стл.23}={сумма стл.17-22}]</t>
  </si>
  <si>
    <t>Ф.F9w разд.4 стр.2 : [{стл.23}={сумма стл.17-22}]</t>
  </si>
  <si>
    <t>Ф.F9w разд.4 стр.3 : [{стл.23}={сумма стл.17-22}]</t>
  </si>
  <si>
    <t>Ф.F9w разд.4 стр.4 : [{стл.23}={сумма стл.17-22}]</t>
  </si>
  <si>
    <t>Ф.F9w разд.4 стр.5 : [{стл.23}={сумма стл.17-22}]</t>
  </si>
  <si>
    <t>Ф.F9w разд.4 стр.6 : [{стл.23}={сумма стл.17-22}]</t>
  </si>
  <si>
    <t>Ф.F9w разд.4 стр.7 : [{стл.23}={сумма стл.17-22}]</t>
  </si>
  <si>
    <t>202787</t>
  </si>
  <si>
    <t>Ф.F9w разд.2 стр.1 : [{стл.12}&lt;={стл.7}]</t>
  </si>
  <si>
    <t>Ф.F9w разд.2 стр.10 : [{стл.12}&lt;={стл.7}]</t>
  </si>
  <si>
    <t>Ф.F9w разд.2 стр.11 : [{стл.12}&lt;={стл.7}]</t>
  </si>
  <si>
    <t>Ф.F9w разд.2 стр.2 : [{стл.12}&lt;={стл.7}]</t>
  </si>
  <si>
    <t>Ф.F9w разд.2 стр.3 : [{стл.12}&lt;={стл.7}]</t>
  </si>
  <si>
    <t>Ф.F9w разд.2 стр.4 : [{стл.12}&lt;={стл.7}]</t>
  </si>
  <si>
    <t>Ф.F9w разд.2 стр.5 : [{стл.12}&lt;={стл.7}]</t>
  </si>
  <si>
    <t>Ф.F9w разд.2 стр.6 : [{стл.12}&lt;={стл.7}]</t>
  </si>
  <si>
    <t>Ф.F9w разд.2 стр.7 : [{стл.12}&lt;={стл.7}]</t>
  </si>
  <si>
    <t>Ф.F9w разд.2 стр.8 : [{стл.12}&lt;={стл.7}]</t>
  </si>
  <si>
    <t>Ф.F9w разд.2 стр.9 : [{стл.12}&lt;={стл.7}]</t>
  </si>
  <si>
    <t>202788</t>
  </si>
  <si>
    <t>{Ф.F9w разд.3 стл.26 стр.5}+{Ф.F9w разд.3 сумма стл.12-15 стр.6}+{Ф.F9w разд.3 сумма стл.22-24 стр.7}={Ф.F9w разд.2 стл.3 стр.7}+{Ф.F9w разд.2 стл.5 стр.7}</t>
  </si>
  <si>
    <t>202789</t>
  </si>
  <si>
    <t>Ф.F9w разд.2 стр.1 : [{стл.9}&lt;={стл.7}]</t>
  </si>
  <si>
    <t>Ф.F9w разд.2 стр.10 : [{стл.9}&lt;={стл.7}]</t>
  </si>
  <si>
    <t>Ф.F9w разд.2 стр.11 : [{стл.9}&lt;={стл.7}]</t>
  </si>
  <si>
    <t>Ф.F9w разд.2 стр.2 : [{стл.9}&lt;={стл.7}]</t>
  </si>
  <si>
    <t>Ф.F9w разд.2 стр.3 : [{стл.9}&lt;={стл.7}]</t>
  </si>
  <si>
    <t>Ф.F9w разд.2 стр.4 : [{стл.9}&lt;={стл.7}]</t>
  </si>
  <si>
    <t>Ф.F9w разд.2 стр.5 : [{стл.9}&lt;={стл.7}]</t>
  </si>
  <si>
    <t>Ф.F9w разд.2 стр.6 : [{стл.9}&lt;={стл.7}]</t>
  </si>
  <si>
    <t>Ф.F9w разд.2 стр.7 : [{стл.9}&lt;={стл.7}]</t>
  </si>
  <si>
    <t>Ф.F9w разд.2 стр.8 : [{стл.9}&lt;={стл.7}]</t>
  </si>
  <si>
    <t>Ф.F9w разд.2 стр.9 : [{стл.9}&lt;={стл.7}]</t>
  </si>
  <si>
    <t>202790</t>
  </si>
  <si>
    <t>Ф.F9w разд.3 стр.8 : [{стл.1}=0]</t>
  </si>
  <si>
    <t>Ф.F9w разд.3 стр.8 : [{стл.10}=0]</t>
  </si>
  <si>
    <t>Ф.F9w разд.3 стр.8 : [{стл.11}=0]</t>
  </si>
  <si>
    <t>Ф.F9w разд.3 стр.8 : [{стл.12}=0]</t>
  </si>
  <si>
    <t>Ф.F9w разд.3 стр.8 : [{стл.13}=0]</t>
  </si>
  <si>
    <t>Ф.F9w разд.3 стр.8 : [{стл.14}=0]</t>
  </si>
  <si>
    <t>Ф.F9w разд.3 стр.8 : [{стл.15}=0]</t>
  </si>
  <si>
    <t>Ф.F9w разд.3 стр.8 : [{стл.16}=0]</t>
  </si>
  <si>
    <t>Ф.F9w разд.3 стр.8 : [{стл.17}=0]</t>
  </si>
  <si>
    <t>Ф.F9w разд.3 стр.8 : [{стл.18}=0]</t>
  </si>
  <si>
    <t>Ф.F9w разд.3 стр.8 : [{стл.19}=0]</t>
  </si>
  <si>
    <t>Ф.F9w разд.3 стр.8 : [{стл.2}=0]</t>
  </si>
  <si>
    <t>Ф.F9w разд.3 стр.8 : [{стл.20}=0]</t>
  </si>
  <si>
    <t>Ф.F9w разд.3 стр.8 : [{стл.21}=0]</t>
  </si>
  <si>
    <t>Ф.F9w разд.3 стр.8 : [{стл.22}=0]</t>
  </si>
  <si>
    <t>Ф.F9w разд.3 стр.8 : [{стл.23}=0]</t>
  </si>
  <si>
    <t>Ф.F9w разд.3 стр.8 : [{стл.24}=0]</t>
  </si>
  <si>
    <t>Ф.F9w разд.3 стр.8 : [{стл.25}=0]</t>
  </si>
  <si>
    <t>Ф.F9w разд.3 стр.8 : [{стл.26}=0]</t>
  </si>
  <si>
    <t>Ф.F9w разд.3 стр.8 : [{стл.27}=0]</t>
  </si>
  <si>
    <t>Ф.F9w разд.3 стр.8 : [{стл.3}=0]</t>
  </si>
  <si>
    <t>Ф.F9w разд.3 стр.8 : [{стл.4}=0]</t>
  </si>
  <si>
    <t>Ф.F9w разд.3 стр.8 : [{стл.5}=0]</t>
  </si>
  <si>
    <t>Ф.F9w разд.3 стр.8 : [{стл.6}=0]</t>
  </si>
  <si>
    <t>Ф.F9w разд.3 стр.8 : [{стл.7}=0]</t>
  </si>
  <si>
    <t>Ф.F9w разд.3 стр.8 : [{стл.8}=0]</t>
  </si>
  <si>
    <t>Ф.F9w разд.3 стр.8 : [{стл.9}=0]</t>
  </si>
  <si>
    <t>202792</t>
  </si>
  <si>
    <t>Ф.F9w разд.4 стр.1 : [{стл.6}={сумма стл.2-5}]</t>
  </si>
  <si>
    <t>Ф.F9w разд.4 стр.2 : [{стл.6}={сумма стл.2-5}]</t>
  </si>
  <si>
    <t>Ф.F9w разд.4 стр.3 : [{стл.6}={сумма стл.2-5}]</t>
  </si>
  <si>
    <t>Ф.F9w разд.4 стр.4 : [{стл.6}={сумма стл.2-5}]</t>
  </si>
  <si>
    <t>Ф.F9w разд.4 стр.5 : [{стл.6}={сумма стл.2-5}]</t>
  </si>
  <si>
    <t>Ф.F9w разд.4 стр.6 : [{стл.6}={сумма стл.2-5}]</t>
  </si>
  <si>
    <t>Ф.F9w разд.4 стр.7 : [{стл.6}={сумма стл.2-5}]</t>
  </si>
  <si>
    <t>202793</t>
  </si>
  <si>
    <t>Ф.F9w разд.1 стр.1 : [{стл.7}={стл.5}+{стл.6}]</t>
  </si>
  <si>
    <t>Ф.F9w разд.1 стр.2 : [{стл.7}={стл.5}+{стл.6}]</t>
  </si>
  <si>
    <t>Ф.F9w разд.1 стр.3 : [{стл.7}={стл.5}+{стл.6}]</t>
  </si>
  <si>
    <t>202794</t>
  </si>
  <si>
    <t>Ф.F9w разд.3 стр.1 : [{стл.12}={сумма стл.7-11}]</t>
  </si>
  <si>
    <t>Ф.F9w разд.3 стр.2 : [{стл.12}={сумма стл.7-11}]</t>
  </si>
  <si>
    <t>Ф.F9w разд.3 стр.3 : [{стл.12}={сумма стл.7-11}]</t>
  </si>
  <si>
    <t>Ф.F9w разд.3 стр.4 : [{стл.12}={сумма стл.7-11}]</t>
  </si>
  <si>
    <t>Ф.F9w разд.3 стр.5 : [{стл.12}={сумма стл.7-11}]</t>
  </si>
  <si>
    <t>Ф.F9w разд.3 стр.6 : [{стл.12}={сумма стл.7-11}]</t>
  </si>
  <si>
    <t>Ф.F9w разд.3 стр.7 : [{стл.12}={сумма стл.7-11}]</t>
  </si>
  <si>
    <t>Ф.F9w разд.3 стр.8 : [{стл.12}={сумма стл.7-11}]</t>
  </si>
  <si>
    <t>202795</t>
  </si>
  <si>
    <t>Ф.F9w разд.2 стл.1 : [{стр.7}={сумма стр.8-11}]</t>
  </si>
  <si>
    <t>Ф.F9w разд.2 стл.10 : [{стр.7}={сумма стр.8-11}]</t>
  </si>
  <si>
    <t>Ф.F9w разд.2 стл.11 : [{стр.7}={сумма стр.8-11}]</t>
  </si>
  <si>
    <t>Ф.F9w разд.2 стл.12 : [{стр.7}={сумма стр.8-11}]</t>
  </si>
  <si>
    <t>Ф.F9w разд.2 стл.13 : [{стр.7}={сумма стр.8-11}]</t>
  </si>
  <si>
    <t>Ф.F9w разд.2 стл.2 : [{стр.7}={сумма стр.8-11}]</t>
  </si>
  <si>
    <t>Ф.F9w разд.2 стл.3 : [{стр.7}={сумма стр.8-11}]</t>
  </si>
  <si>
    <t>Ф.F9w разд.2 стл.4 : [{стр.7}={сумма стр.8-11}]</t>
  </si>
  <si>
    <t>Ф.F9w разд.2 стл.5 : [{стр.7}={сумма стр.8-11}]</t>
  </si>
  <si>
    <t>Ф.F9w разд.2 стл.6 : [{стр.7}={сумма стр.8-11}]</t>
  </si>
  <si>
    <t>Ф.F9w разд.2 стл.7 : [{стр.7}={сумма стр.8-11}]</t>
  </si>
  <si>
    <t>Ф.F9w разд.2 стл.8 : [{стр.7}={сумма стр.8-11}]</t>
  </si>
  <si>
    <t>Ф.F9w разд.2 стл.9 : [{стр.7}={сумма стр.8-11}]</t>
  </si>
  <si>
    <t>202796</t>
  </si>
  <si>
    <t>Ф.F9w разд.3 стр.1 : [{стл.26}={сумма стл.5-6}+{сумма стл.12-15}+{сумма стл.22-25}]</t>
  </si>
  <si>
    <t>Ф.F9w разд.3 стр.2 : [{стл.26}={сумма стл.5-6}+{сумма стл.12-15}+{сумма стл.22-25}]</t>
  </si>
  <si>
    <t>Ф.F9w разд.3 стр.3 : [{стл.26}={сумма стл.5-6}+{сумма стл.12-15}+{сумма стл.22-25}]</t>
  </si>
  <si>
    <t>Ф.F9w разд.3 стр.4 : [{стл.26}={сумма стл.5-6}+{сумма стл.12-15}+{сумма стл.22-25}]</t>
  </si>
  <si>
    <t>Ф.F9w разд.3 стр.5 : [{стл.26}={сумма стл.5-6}+{сумма стл.12-15}+{сумма стл.22-25}]</t>
  </si>
  <si>
    <t>Ф.F9w разд.3 стр.6 : [{стл.26}={сумма стл.5-6}+{сумма стл.12-15}+{сумма стл.22-25}]</t>
  </si>
  <si>
    <t>Ф.F9w разд.3 стр.7 : [{стл.26}={сумма стл.5-6}+{сумма стл.12-15}+{сумма стл.22-25}]</t>
  </si>
  <si>
    <t>Ф.F9w разд.3 стр.8 : [{стл.26}={сумма стл.5-6}+{сумма стл.12-15}+{сумма стл.22-25}]</t>
  </si>
  <si>
    <t>202797</t>
  </si>
  <si>
    <t>Ф.F9w разд.4 стр.1 : [{стл.27}={сумма стл.6-7}+{сумма стл.13-16}+{сумма стл.23-26}]</t>
  </si>
  <si>
    <t>Ф.F9w разд.4 стр.2 : [{стл.27}={сумма стл.6-7}+{сумма стл.13-16}+{сумма стл.23-26}]</t>
  </si>
  <si>
    <t>Ф.F9w разд.4 стр.3 : [{стл.27}={сумма стл.6-7}+{сумма стл.13-16}+{сумма стл.23-26}]</t>
  </si>
  <si>
    <t>Ф.F9w разд.4 стр.4 : [{стл.27}={сумма стл.6-7}+{сумма стл.13-16}+{сумма стл.23-26}]</t>
  </si>
  <si>
    <t>Ф.F9w разд.4 стр.5 : [{стл.27}={сумма стл.6-7}+{сумма стл.13-16}+{сумма стл.23-26}]</t>
  </si>
  <si>
    <t>Ф.F9w разд.4 стр.6 : [{стл.27}={сумма стл.6-7}+{сумма стл.13-16}+{сумма стл.23-26}]</t>
  </si>
  <si>
    <t>Ф.F9w разд.4 стр.7 : [{стл.27}={сумма стл.6-7}+{сумма стл.13-16}+{сумма стл.23-26}]</t>
  </si>
  <si>
    <t>202798</t>
  </si>
  <si>
    <t>202799</t>
  </si>
  <si>
    <t>Ф.F9w разд.4 стр.1 : [{стл.17}=0]</t>
  </si>
  <si>
    <t>Ф.F9w разд.4 стр.1 : [{стл.18}=0]</t>
  </si>
  <si>
    <t>Ф.F9w разд.4 стр.1 : [{стл.19}=0]</t>
  </si>
  <si>
    <t>Ф.F9w разд.4 стр.1 : [{стл.20}=0]</t>
  </si>
  <si>
    <t>Ф.F9w разд.4 стр.1 : [{стл.21}=0]</t>
  </si>
  <si>
    <t>Ф.F9w разд.4 стр.1 : [{стл.22}=0]</t>
  </si>
  <si>
    <t>Ф.F9w разд.4 стр.1 : [{стл.23}=0]</t>
  </si>
  <si>
    <t>Ф.F9w разд.4 стр.1 : [{стл.24}=0]</t>
  </si>
  <si>
    <t>Ф.F9w разд.4 стр.1 : [{стл.25}=0]</t>
  </si>
  <si>
    <t>Ф.F9w разд.4 стр.2 : [{стл.17}=0]</t>
  </si>
  <si>
    <t>Ф.F9w разд.4 стр.2 : [{стл.18}=0]</t>
  </si>
  <si>
    <t>Ф.F9w разд.4 стр.2 : [{стл.19}=0]</t>
  </si>
  <si>
    <t>Ф.F9w разд.4 стр.2 : [{стл.20}=0]</t>
  </si>
  <si>
    <t>Ф.F9w разд.4 стр.2 : [{стл.21}=0]</t>
  </si>
  <si>
    <t>Ф.F9w разд.4 стр.2 : [{стл.22}=0]</t>
  </si>
  <si>
    <t>Ф.F9w разд.4 стр.2 : [{стл.23}=0]</t>
  </si>
  <si>
    <t>Ф.F9w разд.4 стр.2 : [{стл.24}=0]</t>
  </si>
  <si>
    <t>Ф.F9w разд.4 стр.2 : [{стл.25}=0]</t>
  </si>
  <si>
    <t>Ф.F9w разд.4 стр.3 : [{стл.17}=0]</t>
  </si>
  <si>
    <t>Ф.F9w разд.4 стр.3 : [{стл.18}=0]</t>
  </si>
  <si>
    <t>Ф.F9w разд.4 стр.3 : [{стл.19}=0]</t>
  </si>
  <si>
    <t>Ф.F9w разд.4 стр.3 : [{стл.20}=0]</t>
  </si>
  <si>
    <t>Ф.F9w разд.4 стр.3 : [{стл.21}=0]</t>
  </si>
  <si>
    <t>Ф.F9w разд.4 стр.3 : [{стл.22}=0]</t>
  </si>
  <si>
    <t>Ф.F9w разд.4 стр.3 : [{стл.23}=0]</t>
  </si>
  <si>
    <t>Ф.F9w разд.4 стр.3 : [{стл.24}=0]</t>
  </si>
  <si>
    <t>Ф.F9w разд.4 стр.3 : [{стл.25}=0]</t>
  </si>
  <si>
    <t>Ф.F9w разд.4 стр.4 : [{стл.17}=0]</t>
  </si>
  <si>
    <t>Ф.F9w разд.4 стр.4 : [{стл.18}=0]</t>
  </si>
  <si>
    <t>Ф.F9w разд.4 стр.4 : [{стл.19}=0]</t>
  </si>
  <si>
    <t>Ф.F9w разд.4 стр.4 : [{стл.20}=0]</t>
  </si>
  <si>
    <t>Ф.F9w разд.4 стр.4 : [{стл.21}=0]</t>
  </si>
  <si>
    <t>Ф.F9w разд.4 стр.4 : [{стл.22}=0]</t>
  </si>
  <si>
    <t>Ф.F9w разд.4 стр.4 : [{стл.23}=0]</t>
  </si>
  <si>
    <t>Ф.F9w разд.4 стр.4 : [{стл.24}=0]</t>
  </si>
  <si>
    <t>Ф.F9w разд.4 стр.4 : [{стл.25}=0]</t>
  </si>
  <si>
    <t>Ф.F9w разд.4 стр.5 : [{стл.17}=0]</t>
  </si>
  <si>
    <t>Ф.F9w разд.4 стр.5 : [{стл.18}=0]</t>
  </si>
  <si>
    <t>Ф.F9w разд.4 стр.5 : [{стл.19}=0]</t>
  </si>
  <si>
    <t>Ф.F9w разд.4 стр.5 : [{стл.20}=0]</t>
  </si>
  <si>
    <t>Ф.F9w разд.4 стр.5 : [{стл.21}=0]</t>
  </si>
  <si>
    <t>Ф.F9w разд.4 стр.5 : [{стл.22}=0]</t>
  </si>
  <si>
    <t>Ф.F9w разд.4 стр.5 : [{стл.23}=0]</t>
  </si>
  <si>
    <t>Ф.F9w разд.4 стр.5 : [{стл.24}=0]</t>
  </si>
  <si>
    <t>Ф.F9w разд.4 стр.5 : [{стл.25}=0]</t>
  </si>
  <si>
    <t>Ф.F9w разд.4 стр.6 : [{стл.17}=0]</t>
  </si>
  <si>
    <t>Ф.F9w разд.4 стр.6 : [{стл.18}=0]</t>
  </si>
  <si>
    <t>Ф.F9w разд.4 стр.6 : [{стл.19}=0]</t>
  </si>
  <si>
    <t>Ф.F9w разд.4 стр.6 : [{стл.20}=0]</t>
  </si>
  <si>
    <t>Ф.F9w разд.4 стр.6 : [{стл.21}=0]</t>
  </si>
  <si>
    <t>Ф.F9w разд.4 стр.6 : [{стл.22}=0]</t>
  </si>
  <si>
    <t>Ф.F9w разд.4 стр.6 : [{стл.23}=0]</t>
  </si>
  <si>
    <t>Ф.F9w разд.4 стр.6 : [{стл.24}=0]</t>
  </si>
  <si>
    <t>Ф.F9w разд.4 стр.6 : [{стл.25}=0]</t>
  </si>
  <si>
    <t>Ф.F9w разд.4 стр.7 : [{стл.17}=0]</t>
  </si>
  <si>
    <t>Ф.F9w разд.4 стр.7 : [{стл.18}=0]</t>
  </si>
  <si>
    <t>Ф.F9w разд.4 стр.7 : [{стл.19}=0]</t>
  </si>
  <si>
    <t>Ф.F9w разд.4 стр.7 : [{стл.20}=0]</t>
  </si>
  <si>
    <t>Ф.F9w разд.4 стр.7 : [{стл.21}=0]</t>
  </si>
  <si>
    <t>Ф.F9w разд.4 стр.7 : [{стл.22}=0]</t>
  </si>
  <si>
    <t>Ф.F9w разд.4 стр.7 : [{стл.23}=0]</t>
  </si>
  <si>
    <t>Ф.F9w разд.4 стр.7 : [{стл.24}=0]</t>
  </si>
  <si>
    <t>Ф.F9w разд.4 стр.7 : [{стл.25}=0]</t>
  </si>
  <si>
    <t>202803</t>
  </si>
  <si>
    <t>Ф.F9w разд.3 стр.7 : [{стл.1}=0]</t>
  </si>
  <si>
    <t>Ф.F9w разд.3 стр.7 : [{стл.10}=0]</t>
  </si>
  <si>
    <t>Ф.F9w разд.3 стр.7 : [{стл.11}=0]</t>
  </si>
  <si>
    <t>Ф.F9w разд.3 стр.7 : [{стл.12}=0]</t>
  </si>
  <si>
    <t>Ф.F9w разд.3 стр.7 : [{стл.13}=0]</t>
  </si>
  <si>
    <t>Ф.F9w разд.3 стр.7 : [{стл.14}=0]</t>
  </si>
  <si>
    <t>Ф.F9w разд.3 стр.7 : [{стл.15}=0]</t>
  </si>
  <si>
    <t>Ф.F9w разд.3 стр.7 : [{стл.16}=0]</t>
  </si>
  <si>
    <t>Ф.F9w разд.3 стр.7 : [{стл.17}=0]</t>
  </si>
  <si>
    <t>Ф.F9w разд.3 стр.7 : [{стл.18}=0]</t>
  </si>
  <si>
    <t>Ф.F9w разд.3 стр.7 : [{стл.19}=0]</t>
  </si>
  <si>
    <t>Ф.F9w разд.3 стр.7 : [{стл.2}=0]</t>
  </si>
  <si>
    <t>Ф.F9w разд.3 стр.7 : [{стл.20}=0]</t>
  </si>
  <si>
    <t>Ф.F9w разд.3 стр.7 : [{стл.21}=0]</t>
  </si>
  <si>
    <t>Ф.F9w разд.3 стр.7 : [{стл.22}=0]</t>
  </si>
  <si>
    <t>Ф.F9w разд.3 стр.7 : [{стл.23}=0]</t>
  </si>
  <si>
    <t>Ф.F9w разд.3 стр.7 : [{стл.24}=0]</t>
  </si>
  <si>
    <t>Ф.F9w разд.3 стр.7 : [{стл.25}=0]</t>
  </si>
  <si>
    <t>Ф.F9w разд.3 стр.7 : [{стл.26}=0]</t>
  </si>
  <si>
    <t>Ф.F9w разд.3 стр.7 : [{стл.27}=0]</t>
  </si>
  <si>
    <t>Ф.F9w разд.3 стр.7 : [{стл.3}=0]</t>
  </si>
  <si>
    <t>Ф.F9w разд.3 стр.7 : [{стл.4}=0]</t>
  </si>
  <si>
    <t>Ф.F9w разд.3 стр.7 : [{стл.5}=0]</t>
  </si>
  <si>
    <t>Ф.F9w разд.3 стр.7 : [{стл.6}=0]</t>
  </si>
  <si>
    <t xml:space="preserve">                     Председатель суда   А.И. Максимов</t>
  </si>
  <si>
    <t xml:space="preserve">                      Главный специалист О.С. Чугунова</t>
  </si>
  <si>
    <t>Ф.F9w разд.3 стр.7 : [{стл.7}=0]</t>
  </si>
  <si>
    <t>Ф.F9w разд.3 стр.7 : [{стл.8}=0]</t>
  </si>
  <si>
    <t>Ф.F9w разд.3 стр.7 : [{стл.9}=0]</t>
  </si>
  <si>
    <t>202804</t>
  </si>
  <si>
    <t>202805</t>
  </si>
  <si>
    <t>Ф.F9w разд.1 стр.1 : [{стл.8}=0]</t>
  </si>
  <si>
    <t>Ф.F9w разд.1 стр.2 : [{стл.8}=0]</t>
  </si>
  <si>
    <t>Ф.F9w разд.1 стр.3 : [{стл.8}=0]</t>
  </si>
  <si>
    <t>202806</t>
  </si>
  <si>
    <t>{Ф.F9w разд.3 стл.26 стр.1}+{Ф.F9w разд.3 сумма стл.12-15 стр.2}+{Ф.F9w разд.3 сумма стл.22-24 стр.3}={Ф.F9w разд.2 стл.3 стр.2}+{Ф.F9w разд.2 стл.5 стр.2}</t>
  </si>
  <si>
    <t>202807</t>
  </si>
  <si>
    <t>Ф.F9w разд.3 стр.1 : [{стл.10}=0]</t>
  </si>
  <si>
    <t>Ф.F9w разд.3 стр.1 : [{стл.11}=0]</t>
  </si>
  <si>
    <t>Ф.F9w разд.3 стр.1 : [{стл.12}=0]</t>
  </si>
  <si>
    <t>Ф.F9w разд.3 стр.1 : [{стл.13}=0]</t>
  </si>
  <si>
    <t>Ф.F9w разд.3 стр.1 : [{стл.14}=0]</t>
  </si>
  <si>
    <t>Ф.F9w разд.3 стр.1 : [{стл.15}=0]</t>
  </si>
  <si>
    <t>Ф.F9w разд.3 стр.1 : [{стл.16}=0]</t>
  </si>
  <si>
    <t>Ф.F9w разд.3 стр.1 : [{стл.17}=0]</t>
  </si>
  <si>
    <t>Ф.F9w разд.3 стр.1 : [{стл.18}=0]</t>
  </si>
  <si>
    <t>Ф.F9w разд.3 стр.1 : [{стл.19}=0]</t>
  </si>
  <si>
    <t>Ф.F9w разд.3 стр.1 : [{стл.20}=0]</t>
  </si>
  <si>
    <t>Ф.F9w разд.3 стр.1 : [{стл.21}=0]</t>
  </si>
  <si>
    <t>Ф.F9w разд.3 стр.1 : [{стл.22}=0]</t>
  </si>
  <si>
    <t>Ф.F9w разд.3 стр.1 : [{стл.23}=0]</t>
  </si>
  <si>
    <t>Ф.F9w разд.3 стр.1 : [{стл.24}=0]</t>
  </si>
  <si>
    <t>Ф.F9w разд.3 стр.1 : [{стл.7}=0]</t>
  </si>
  <si>
    <t>Ф.F9w разд.3 стр.1 : [{стл.8}=0]</t>
  </si>
  <si>
    <t>Ф.F9w разд.3 стр.1 : [{стл.9}=0]</t>
  </si>
  <si>
    <t>202808</t>
  </si>
  <si>
    <t>Ф.F9w разд.3 стр.1 : [{стл.22}={сумма стл.16-21}]</t>
  </si>
  <si>
    <t>Ф.F9w разд.3 стр.2 : [{стл.22}={сумма стл.16-21}]</t>
  </si>
  <si>
    <t>Ф.F9w разд.3 стр.3 : [{стл.22}={сумма стл.16-21}]</t>
  </si>
  <si>
    <t>Ф.F9w разд.3 стр.4 : [{стл.22}={сумма стл.16-21}]</t>
  </si>
  <si>
    <t>Ф.F9w разд.3 стр.5 : [{стл.22}={сумма стл.16-21}]</t>
  </si>
  <si>
    <t>Ф.F9w разд.3 стр.6 : [{стл.22}={сумма стл.16-21}]</t>
  </si>
  <si>
    <t>Ф.F9w разд.3 стр.7 : [{стл.22}={сумма стл.16-21}]</t>
  </si>
  <si>
    <t>Ф.F9w разд.3 стр.8 : [{стл.22}={сумма стл.16-21}]</t>
  </si>
  <si>
    <t>202810</t>
  </si>
  <si>
    <t>Ф.F9w разд.4 стр.1 : [{стл.13}={сумма стл.8-12}]</t>
  </si>
  <si>
    <t>Ф.F9w разд.4 стр.2 : [{стл.13}={сумма стл.8-12}]</t>
  </si>
  <si>
    <t>Ф.F9w разд.4 стр.3 : [{стл.13}={сумма стл.8-12}]</t>
  </si>
  <si>
    <t>Ф.F9w разд.4 стр.4 : [{стл.13}={сумма стл.8-12}]</t>
  </si>
  <si>
    <t>Ф.F9w разд.4 стр.5 : [{стл.13}={сумма стл.8-12}]</t>
  </si>
  <si>
    <t>Ф.F9w разд.4 стр.6 : [{стл.13}={сумма стл.8-12}]</t>
  </si>
  <si>
    <t>Ф.F9w разд.4 стр.7 : [{стл.13}={сумма стл.8-12}]</t>
  </si>
  <si>
    <t>202801</t>
  </si>
  <si>
    <t>Ф.F9w разд.4 стр.4 : [{стл.1}=0]</t>
  </si>
  <si>
    <t>в разд.4 стр.4-5 не должны заполяться</t>
  </si>
  <si>
    <t>Ф.F9w разд.4 стр.4 : [{стл.10}=0]</t>
  </si>
  <si>
    <t>Ф.F9w разд.4 стр.4 : [{стл.11}=0]</t>
  </si>
  <si>
    <t>Ф.F9w разд.4 стр.4 : [{стл.12}=0]</t>
  </si>
  <si>
    <t>Ф.F9w разд.4 стр.4 : [{стл.13}=0]</t>
  </si>
  <si>
    <t>Ф.F9w разд.4 стр.4 : [{стл.14}=0]</t>
  </si>
  <si>
    <t>Ф.F9w разд.4 стр.4 : [{стл.15}=0]</t>
  </si>
  <si>
    <t>Ф.F9w разд.4 стр.4 : [{стл.16}=0]</t>
  </si>
  <si>
    <t>Ф.F9w разд.4 стр.4 : [{стл.2}=0]</t>
  </si>
  <si>
    <t>Ф.F9w разд.4 стр.4 : [{стл.3}=0]</t>
  </si>
  <si>
    <t>Ф.F9w разд.4 стр.4 : [{стл.4}=0]</t>
  </si>
  <si>
    <t>Ф.F9w разд.4 стр.4 : [{стл.5}=0]</t>
  </si>
  <si>
    <t>Ф.F9w разд.4 стр.4 : [{стл.6}=0]</t>
  </si>
  <si>
    <t>Ф.F9w разд.4 стр.4 : [{стл.7}=0]</t>
  </si>
  <si>
    <t>Ф.F9w разд.4 стр.4 : [{стл.8}=0]</t>
  </si>
  <si>
    <t>Ф.F9w разд.4 стр.4 : [{стл.9}=0]</t>
  </si>
  <si>
    <t>Ф.F9w разд.4 стр.5 : [{стл.1}=0]</t>
  </si>
  <si>
    <t>Ф.F9w разд.4 стр.5 : [{стл.10}=0]</t>
  </si>
  <si>
    <t>Ф.F9w разд.4 стр.5 : [{стл.11}=0]</t>
  </si>
  <si>
    <t>Ф.F9w разд.4 стр.5 : [{стл.12}=0]</t>
  </si>
  <si>
    <t>Ф.F9w разд.4 стр.5 : [{стл.13}=0]</t>
  </si>
  <si>
    <t>Ф.F9w разд.4 стр.5 : [{стл.14}=0]</t>
  </si>
  <si>
    <t>Ф.F9w разд.4 стр.5 : [{стл.15}=0]</t>
  </si>
  <si>
    <t>Ф.F9w разд.4 стр.5 : [{стл.16}=0]</t>
  </si>
  <si>
    <t>Ф.F9w разд.4 стр.5 : [{стл.2}=0]</t>
  </si>
  <si>
    <t>Ф.F9w разд.4 стр.5 : [{стл.3}=0]</t>
  </si>
  <si>
    <t>Ф.F9w разд.4 стр.5 : [{стл.4}=0]</t>
  </si>
  <si>
    <t>Ф.F9w разд.4 стр.5 : [{стл.5}=0]</t>
  </si>
  <si>
    <t>Ф.F9w разд.4 стр.5 : [{стл.6}=0]</t>
  </si>
  <si>
    <t>Ф.F9w разд.4 стр.5 : [{стл.7}=0]</t>
  </si>
  <si>
    <t>Ф.F9w разд.4 стр.5 : [{стл.8}=0]</t>
  </si>
  <si>
    <t>Ф.F9w разд.4 стр.5 : [{стл.9}=0]</t>
  </si>
  <si>
    <t>202809</t>
  </si>
  <si>
    <t>Ф.F9w разд.4 стр.4 : [{стл.26}=0]</t>
  </si>
  <si>
    <t>в разд.4 стр.4-5 не должны заполняться</t>
  </si>
  <si>
    <t>Ф.F9w разд.4 стр.4 : [{стл.27}=0]</t>
  </si>
  <si>
    <t>Ф.F9w разд.4 стр.4 : [{стл.28}=0]</t>
  </si>
  <si>
    <t>Ф.F9w разд.4 стр.5 : [{стл.26}=0]</t>
  </si>
  <si>
    <t>Ф.F9w разд.4 стр.5 : [{стл.27}=0]</t>
  </si>
  <si>
    <t>Ф.F9w разд.4 стр.5 : [{стл.28}=0]</t>
  </si>
  <si>
    <t>кассационной инстанции областных и равных им судов</t>
  </si>
  <si>
    <t>204588</t>
  </si>
  <si>
    <t>{Ф.F9w разд.2 стл.3 стр.8}+{Ф.F9w разд.2 стл.5 стр.8}&gt;={Ф.F9w разд.3 сумма стл.5-6 стр.5}</t>
  </si>
  <si>
    <t>разд.2 гр.3+гр.5 стр.8 &gt;= разд.3 гр.5+гр.6 стр.5</t>
  </si>
  <si>
    <t>204589</t>
  </si>
  <si>
    <t>{Ф.F9w разд.2 стл.3 стр.3}+{Ф.F9w разд.2 стл.5 стр.3}&gt;={Ф.F9w разд.3 сумма стл.5-6 стр.1}</t>
  </si>
  <si>
    <t>разд.2 гр.3+гр.5 стр.3 &gt;= разд.3 гр.5+гр.6 стр.1</t>
  </si>
  <si>
    <t>с вынесением нового судебного акта</t>
  </si>
  <si>
    <t>229571</t>
  </si>
  <si>
    <t>{Ф.F9w разд.4 стл.2 стр.7}={Ф.F9w разд.3 стл.1 стр.5}</t>
  </si>
  <si>
    <t>графы 2-7 строки 7 раздела 4 равны графам 1-6 строки 5 раздела 3</t>
  </si>
  <si>
    <t>{Ф.F9w разд.4 стл.3 стр.7}={Ф.F9w разд.3 стл.2 стр.5}</t>
  </si>
  <si>
    <t>{Ф.F9w разд.4 стл.4 стр.7}={Ф.F9w разд.3 стл.3 стр.5}</t>
  </si>
  <si>
    <t>{Ф.F9w разд.4 стл.5 стр.7}={Ф.F9w разд.3 стл.4 стр.5}</t>
  </si>
  <si>
    <t>{Ф.F9w разд.4 стл.6 стр.7}={Ф.F9w разд.3 стл.5 стр.5}</t>
  </si>
  <si>
    <t>{Ф.F9w разд.4 стл.7 стр.7}={Ф.F9w разд.3 стл.6 стр.5}</t>
  </si>
  <si>
    <t>229572</t>
  </si>
  <si>
    <t>{Ф.F9w разд.4 стл.10 стр.2}={Ф.F9w разд.3 стл.9 стр.2}</t>
  </si>
  <si>
    <t>графы 8-16, строки 2 раздела 4 равны графам  7-15 строки 2 раздела 3</t>
  </si>
  <si>
    <t>{Ф.F9w разд.4 стл.11 стр.2}={Ф.F9w разд.3 стл.10 стр.2}</t>
  </si>
  <si>
    <t>{Ф.F9w разд.4 стл.12 стр.2}={Ф.F9w разд.3 стл.11 стр.2}</t>
  </si>
  <si>
    <t>{Ф.F9w разд.4 стл.13 стр.2}={Ф.F9w разд.3 стл.12 стр.2}</t>
  </si>
  <si>
    <t>{Ф.F9w разд.4 стл.14 стр.2}={Ф.F9w разд.3 стл.13 стр.2}</t>
  </si>
  <si>
    <t>{Ф.F9w разд.4 стл.15 стр.2}={Ф.F9w разд.3 стл.14 стр.2}</t>
  </si>
  <si>
    <t>{Ф.F9w разд.4 стл.16 стр.2}={Ф.F9w разд.3 стл.15 стр.2}</t>
  </si>
  <si>
    <t>{Ф.F9w разд.4 стл.8 стр.2}={Ф.F9w разд.3 стл.7 стр.2}</t>
  </si>
  <si>
    <t>{Ф.F9w разд.4 стл.9 стр.2}={Ф.F9w разд.3 стл.8 стр.2}</t>
  </si>
  <si>
    <t>229574</t>
  </si>
  <si>
    <t>{Ф.F9w разд.4 стл.17 стр.2}={Ф.F9w разд.3 стл.16 стр.3}</t>
  </si>
  <si>
    <t>графы 17-26 строки 2 раздела 4 равны графам  16-25 строки 3 раздела 3</t>
  </si>
  <si>
    <t>{Ф.F9w разд.4 стл.18 стр.2}={Ф.F9w разд.3 стл.17 стр.3}</t>
  </si>
  <si>
    <t>{Ф.F9w разд.4 стл.19 стр.2}={Ф.F9w разд.3 стл.18 стр.3}</t>
  </si>
  <si>
    <t>{Ф.F9w разд.4 стл.20 стр.2}={Ф.F9w разд.3 стл.19 стр.3}</t>
  </si>
  <si>
    <t>{Ф.F9w разд.4 стл.21 стр.2}={Ф.F9w разд.3 стл.20 стр.3}</t>
  </si>
  <si>
    <t>{Ф.F9w разд.4 стл.22 стр.2}={Ф.F9w разд.3 стл.21 стр.3}</t>
  </si>
  <si>
    <t>{Ф.F9w разд.4 стл.23 стр.2}={Ф.F9w разд.3 стл.22 стр.3}</t>
  </si>
  <si>
    <t>{Ф.F9w разд.4 стл.24 стр.2}={Ф.F9w разд.3 стл.23 стр.3}</t>
  </si>
  <si>
    <t>{Ф.F9w разд.4 стл.25 стр.2}={Ф.F9w разд.3 стл.24 стр.3}</t>
  </si>
  <si>
    <t>229575</t>
  </si>
  <si>
    <t>{Ф.F9w разд.4 стл.10 стр.7}={Ф.F9w разд.3 стл.9 стр.6}</t>
  </si>
  <si>
    <t>графы 8-16, строки 7 раздела 4 равны графам  7-15 строки 6 раздела 3</t>
  </si>
  <si>
    <t>{Ф.F9w разд.4 стл.11 стр.7}={Ф.F9w разд.3 стл.10 стр.6}</t>
  </si>
  <si>
    <t>{Ф.F9w разд.4 стл.12 стр.7}={Ф.F9w разд.3 стл.11 стр.6}</t>
  </si>
  <si>
    <t>{Ф.F9w разд.4 стл.13 стр.7}={Ф.F9w разд.3 стл.12 стр.6}</t>
  </si>
  <si>
    <t>{Ф.F9w разд.4 стл.14 стр.7}={Ф.F9w разд.3 стл.13 стр.6}</t>
  </si>
  <si>
    <t>{Ф.F9w разд.4 стл.15 стр.7}={Ф.F9w разд.3 стл.14 стр.6}</t>
  </si>
  <si>
    <t>{Ф.F9w разд.4 стл.16 стр.7}={Ф.F9w разд.3 стл.15 стр.6}</t>
  </si>
  <si>
    <t>{Ф.F9w разд.4 стл.8 стр.7}={Ф.F9w разд.3 стл.7 стр.6}</t>
  </si>
  <si>
    <t>{Ф.F9w разд.4 стл.9 стр.7}={Ф.F9w разд.3 стл.8 стр.6}</t>
  </si>
  <si>
    <t>229577</t>
  </si>
  <si>
    <t>{Ф.F9w разд.4 стл.2 стр.2}={Ф.F9w разд.3 стл.1 стр.1}</t>
  </si>
  <si>
    <t>графы 2-7 строки 2 раздела 4 равны графам 1-6 строки 1 раздела 3</t>
  </si>
  <si>
    <t>{Ф.F9w разд.4 стл.3 стр.2}={Ф.F9w разд.3 стл.2 стр.1}</t>
  </si>
  <si>
    <t>{Ф.F9w разд.4 стл.4 стр.2}={Ф.F9w разд.3 стл.3 стр.1}</t>
  </si>
  <si>
    <t>{Ф.F9w разд.4 стл.5 стр.2}={Ф.F9w разд.3 стл.4 стр.1}</t>
  </si>
  <si>
    <t>{Ф.F9w разд.4 стл.6 стр.2}={Ф.F9w разд.3 стл.5 стр.1}</t>
  </si>
  <si>
    <t>{Ф.F9w разд.4 стл.7 стр.2}={Ф.F9w разд.3 стл.6 стр.1}</t>
  </si>
  <si>
    <t>Утверждена 
приказом Судебного департамента
при Верховном Суде Российской Федерации
от 30.06.2016  № 141</t>
  </si>
  <si>
    <t>Ф.F9w разд.4 стл.1 : [{стр.1}={стр.2}+{стр.7}]</t>
  </si>
  <si>
    <t>в разд.4 по графам строка 1 равна сумме строк 2, 7</t>
  </si>
  <si>
    <t>Ф.F9w разд.4 стл.10 : [{стр.1}={стр.2}+{стр.7}]</t>
  </si>
  <si>
    <t>Ф.F9w разд.4 стл.11 : [{стр.1}={стр.2}+{стр.7}]</t>
  </si>
  <si>
    <t>Ф.F9w разд.4 стл.12 : [{стр.1}={стр.2}+{стр.7}]</t>
  </si>
  <si>
    <t>Ф.F9w разд.4 стл.13 : [{стр.1}={стр.2}+{стр.7}]</t>
  </si>
  <si>
    <t>Ф.F9w разд.4 стл.14 : [{стр.1}={стр.2}+{стр.7}]</t>
  </si>
  <si>
    <t>Ф.F9w разд.4 стл.15 : [{стр.1}={стр.2}+{стр.7}]</t>
  </si>
  <si>
    <t>Ф.F9w разд.4 стл.16 : [{стр.1}={стр.2}+{стр.7}]</t>
  </si>
  <si>
    <t>Ф.F9w разд.4 стл.17 : [{стр.1}={стр.2}+{стр.7}]</t>
  </si>
  <si>
    <t>Ф.F9w разд.4 стл.18 : [{стр.1}={стр.2}+{стр.7}]</t>
  </si>
  <si>
    <t>Ф.F9w разд.4 стл.19 : [{стр.1}={стр.2}+{стр.7}]</t>
  </si>
  <si>
    <t>Ф.F9w разд.4 стл.2 : [{стр.1}={стр.2}+{стр.7}]</t>
  </si>
  <si>
    <t>Ф.F9w разд.4 стл.20 : [{стр.1}={стр.2}+{стр.7}]</t>
  </si>
  <si>
    <t>Ф.F9w разд.4 стл.21 : [{стр.1}={стр.2}+{стр.7}]</t>
  </si>
  <si>
    <t>Ф.F9w разд.4 стл.22 : [{стр.1}={стр.2}+{стр.7}]</t>
  </si>
  <si>
    <t>Ф.F9w разд.4 стл.23 : [{стр.1}={стр.2}+{стр.7}]</t>
  </si>
  <si>
    <t>Ф.F9w разд.4 стл.24 : [{стр.1}={стр.2}+{стр.7}]</t>
  </si>
  <si>
    <t>Ф.F9w разд.4 стл.25 : [{стр.1}={стр.2}+{стр.7}]</t>
  </si>
  <si>
    <t>Ф.F9w разд.4 стл.26 : [{стр.1}={стр.2}+{стр.7}]</t>
  </si>
  <si>
    <t>Ф.F9w разд.4 стл.27 : [{стр.1}={стр.2}+{стр.7}]</t>
  </si>
  <si>
    <t>Ф.F9w разд.4 стл.28 : [{стр.1}={стр.2}+{стр.7}]</t>
  </si>
  <si>
    <t>Ф.F9w разд.4 стл.3 : [{стр.1}={стр.2}+{стр.7}]</t>
  </si>
  <si>
    <t>Ф.F9w разд.4 стл.4 : [{стр.1}={стр.2}+{стр.7}]</t>
  </si>
  <si>
    <t>Ф.F9w разд.4 стл.5 : [{стр.1}={стр.2}+{стр.7}]</t>
  </si>
  <si>
    <t>Ф.F9w разд.4 стл.6 : [{стр.1}={стр.2}+{стр.7}]</t>
  </si>
  <si>
    <t>Ф.F9w разд.4 стл.7 : [{стр.1}={стр.2}+{стр.7}]</t>
  </si>
  <si>
    <t>Ф.F9w разд.4 стл.8 : [{стр.1}={стр.2}+{стр.7}]</t>
  </si>
  <si>
    <t>Ф.F9w разд.4 стл.9 : [{стр.1}={стр.2}+{стр.7}]</t>
  </si>
  <si>
    <t>Ф.F9w разд.4 стл.1 : [{стр.2}={сумма стр.3-6}]</t>
  </si>
  <si>
    <t>Ф.F9w разд.4 стл.10 : [{стр.2}={сумма стр.3-6}]</t>
  </si>
  <si>
    <t>Ф.F9w разд.4 стл.11 : [{стр.2}={сумма стр.3-6}]</t>
  </si>
  <si>
    <t>Ф.F9w разд.4 стл.12 : [{стр.2}={сумма стр.3-6}]</t>
  </si>
  <si>
    <t>Ф.F9w разд.4 стл.13 : [{стр.2}={сумма стр.3-6}]</t>
  </si>
  <si>
    <t>Ф.F9w разд.4 стл.14 : [{стр.2}={сумма стр.3-6}]</t>
  </si>
  <si>
    <t>Ф.F9w разд.4 стл.15 : [{стр.2}={сумма стр.3-6}]</t>
  </si>
  <si>
    <t>Ф.F9w разд.4 стл.16 : [{стр.2}={сумма стр.3-6}]</t>
  </si>
  <si>
    <t>Ф.F9w разд.4 стл.17 : [{стр.2}={сумма стр.3-6}]</t>
  </si>
  <si>
    <t>Ф.F9w разд.4 стл.18 : [{стр.2}={сумма стр.3-6}]</t>
  </si>
  <si>
    <t>Ф.F9w разд.4 стл.19 : [{стр.2}={сумма стр.3-6}]</t>
  </si>
  <si>
    <t>Ф.F9w разд.4 стл.2 : [{стр.2}={сумма стр.3-6}]</t>
  </si>
  <si>
    <t>Ф.F9w разд.4 стл.20 : [{стр.2}={сумма стр.3-6}]</t>
  </si>
  <si>
    <t>Ф.F9w разд.4 стл.21 : [{стр.2}={сумма стр.3-6}]</t>
  </si>
  <si>
    <t>Ф.F9w разд.4 стл.22 : [{стр.2}={сумма стр.3-6}]</t>
  </si>
  <si>
    <t>Ф.F9w разд.4 стл.23 : [{стр.2}={сумма стр.3-6}]</t>
  </si>
  <si>
    <t>Ф.F9w разд.4 стл.24 : [{стр.2}={сумма стр.3-6}]</t>
  </si>
  <si>
    <t>Ф.F9w разд.4 стл.25 : [{стр.2}={сумма стр.3-6}]</t>
  </si>
  <si>
    <t>Ф.F9w разд.4 стл.26 : [{стр.2}={сумма стр.3-6}]</t>
  </si>
  <si>
    <t>Ф.F9w разд.4 стл.27 : [{стр.2}={сумма стр.3-6}]</t>
  </si>
  <si>
    <t>Ф.F9w разд.4 стл.28 : [{стр.2}={сумма стр.3-6}]</t>
  </si>
  <si>
    <t>Ф.F9w разд.4 стл.3 : [{стр.2}={сумма стр.3-6}]</t>
  </si>
  <si>
    <t>Ф.F9w разд.4 стл.4 : [{стр.2}={сумма стр.3-6}]</t>
  </si>
  <si>
    <t>Ф.F9w разд.4 стл.5 : [{стр.2}={сумма стр.3-6}]</t>
  </si>
  <si>
    <t>Ф.F9w разд.4 стл.6 : [{стр.2}={сумма стр.3-6}]</t>
  </si>
  <si>
    <t>Ф.F9w разд.4 стл.7 : [{стр.2}={сумма стр.3-6}]</t>
  </si>
  <si>
    <t>Ф.F9w разд.4 стл.8 : [{стр.2}={сумма стр.3-6}]</t>
  </si>
  <si>
    <t>Ф.F9w разд.4 стл.9 : [{стр.2}={сумма стр.3-6}]</t>
  </si>
  <si>
    <t>230049</t>
  </si>
  <si>
    <t>({Ф.F9w разд.3 стл.25 стр.6}=0 И {Ф.F9w разд.4 стл.27 стр.7}={Ф.F9w разд.3 стл.26 стр.5}+{Ф.F9w разд.3 сумма стл.12-15 стр.6}) ИЛИ ({Ф.F9w разд.3 стл.25 стр.6}&gt;0)</t>
  </si>
  <si>
    <t>Если гр.25 стр.6 раздела 3 = 0 то гр.27 стр.7 раздела 4 будет равна гр.26 стр.5 плюс стр.6 сумма гр.12-15.</t>
  </si>
  <si>
    <t>230050</t>
  </si>
  <si>
    <t>({Ф.F9w разд.3 стл.25 стр.2}=0 И {Ф.F9w разд.4 стл.27 стр.2}={Ф.F9w разд.3 стл.26 стр.1}+{Ф.F9w разд.3 сумма стл.12-15 стр.2}) ИЛИ ({Ф.F9w разд.3 стл.25 стр.2}&gt;0)</t>
  </si>
  <si>
    <t>Если гр.25 стр.2 раздела 3 = 0 то гр.27 стр.2 раздела 4 будет равна гр.26 стр.1 плюс стр.2 сумма гр.12-15.</t>
  </si>
  <si>
    <t>Раздел 4. Результаты рассмотрения дел по удовлетворённым жалобам и представлениям по категориям гражданских и административных дел (по строкам 1 и 5 раздела 3, кроме граф 7-24, по стр. 2 и 6  раздела 3 для гр. 7-15,  для стр.3,4, 7,8  разд.3  для гр. 16-24)</t>
  </si>
  <si>
    <t>Контрольные суммы равенства: 1) графа 6 равна сумме граф 2-5;   2) графа 13 равна сумме граф 8-12; 3) графа 23 равна сумме граф 17-22;   4) графа 27 равна сумме граф 6, 7, 13-16, 23-26 ;    5) по графам строка 1 равна сумме строк 2 и 7;  6) по графам строка 2 равна сумме строк 2-6; 6) графы 2-7, строки 2 раздела 4 равны графам  1-6, строки 1 раздела 3; 7) графы 8-16, строки 2 раздела 4 равны графам  7-15 строки 2 раздела 3; 8) графы 17-25 строки 1 раздела 4 равны графам  16-24 строки 3 раздела 3; 8) графы 2-7, строки 7 раздела 4 равны графам  1-6, строки 5 раздела 3; 9) графы 8-16, строки 7 раздела 4 равны графам  7-15 строки 5 раздела 3.</t>
  </si>
  <si>
    <t>432000, г. Ульяновск, ул. Железной Дивизии, д. 21-А/12</t>
  </si>
  <si>
    <t>107996, г. Москва, ул. Гиляровского, д. 31, корп. 2, И-90, ГСП-6</t>
  </si>
  <si>
    <t>(8422) 33-12-59</t>
  </si>
  <si>
    <t>11.07.2016 г.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</si>
  <si>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</si>
  <si>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</si>
  <si>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</si>
  <si>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</si>
  <si>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</si>
  <si>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</si>
  <si>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</si>
  <si>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</si>
  <si>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</si>
  <si>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</si>
  <si>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</si>
  <si>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</si>
  <si>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</si>
  <si>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</si>
  <si>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</si>
  <si>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</si>
  <si>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</si>
  <si>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</si>
  <si>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</si>
  <si>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</si>
  <si>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</si>
  <si>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</si>
  <si>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</si>
  <si>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</si>
  <si>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</si>
  <si>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</si>
  <si>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</si>
  <si>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</si>
  <si>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</si>
  <si>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</si>
  <si>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</si>
  <si>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</si>
  <si>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</si>
  <si>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</si>
  <si>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</si>
  <si>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</si>
  <si>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</si>
  <si>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</si>
  <si>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</si>
  <si>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</si>
  <si>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</si>
  <si>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</si>
  <si>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</si>
  <si>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</si>
  <si>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</si>
  <si>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</si>
  <si>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</si>
  <si>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</si>
  <si>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</si>
  <si>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</si>
  <si>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</si>
  <si>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</si>
  <si>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</si>
  <si>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</si>
  <si>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</si>
  <si>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</si>
  <si>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</si>
  <si>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</si>
  <si>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</si>
  <si>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</si>
  <si>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</si>
  <si>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</si>
  <si>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</si>
  <si>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</si>
  <si>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</si>
  <si>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</si>
  <si>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</si>
  <si>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</si>
  <si>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</si>
  <si>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</si>
  <si>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</si>
  <si>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</si>
  <si>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</si>
  <si>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</si>
  <si>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</si>
  <si>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</si>
  <si>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</si>
  <si>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</si>
  <si>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</si>
  <si>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</si>
  <si>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</si>
  <si>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Пермский краевой суд</t>
  </si>
  <si>
    <t>Почтовый адрес</t>
  </si>
  <si>
    <t>Наименование получателя</t>
  </si>
  <si>
    <t xml:space="preserve"> всего</t>
  </si>
  <si>
    <t xml:space="preserve"> с истребо-ванием дел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</si>
  <si>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</si>
  <si>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</si>
  <si>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</si>
  <si>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</si>
  <si>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</si>
  <si>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</si>
  <si>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</si>
  <si>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№ стр</t>
  </si>
  <si>
    <t>всего</t>
  </si>
  <si>
    <t>Раздел 5.  Справка</t>
  </si>
  <si>
    <t>должность                инициалы, фамилия               подпись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</si>
  <si>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</si>
  <si>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</si>
  <si>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</si>
  <si>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</si>
  <si>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</si>
  <si>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</si>
  <si>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</si>
  <si>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</si>
  <si>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</si>
  <si>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</si>
  <si>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</si>
  <si>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</si>
  <si>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</si>
  <si>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</si>
  <si>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</si>
  <si>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</si>
  <si>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</si>
  <si>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</si>
  <si>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</si>
  <si>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</si>
  <si>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</si>
  <si>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</si>
  <si>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</si>
  <si>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</si>
  <si>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</si>
  <si>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</si>
  <si>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</si>
  <si>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</si>
  <si>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</si>
  <si>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</si>
  <si>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</si>
  <si>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</si>
  <si>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</si>
  <si>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</si>
  <si>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</si>
  <si>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</si>
  <si>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</si>
  <si>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</si>
  <si>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</si>
  <si>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</si>
  <si>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</si>
  <si>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</si>
  <si>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</si>
  <si>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</si>
  <si>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</si>
  <si>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</si>
  <si>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</si>
  <si>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</si>
  <si>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</si>
  <si>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</si>
  <si>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</si>
  <si>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</si>
  <si>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</si>
  <si>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</si>
  <si>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</si>
  <si>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кассационной инстанции Верховного Суда РФ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</si>
  <si>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</si>
  <si>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</si>
  <si>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апелляционной инстанции*</t>
  </si>
  <si>
    <t>по числу дел</t>
  </si>
  <si>
    <t>по числу судебных заседаний</t>
  </si>
  <si>
    <t>Верховный суд Чувашской Республики</t>
  </si>
  <si>
    <t>Областные и равные им суды</t>
  </si>
  <si>
    <t>Областной и равный ему суд</t>
  </si>
  <si>
    <t>Верховный суд Республики Крым</t>
  </si>
  <si>
    <t xml:space="preserve">Севастопольский городской суд </t>
  </si>
  <si>
    <t>код и номер телефона</t>
  </si>
  <si>
    <t>Cтатус</t>
  </si>
  <si>
    <t>Код формулы</t>
  </si>
  <si>
    <t>Формула</t>
  </si>
  <si>
    <t>Описание формулы</t>
  </si>
  <si>
    <t>Значения элементов</t>
  </si>
  <si>
    <t>в разд.2 графа 9 меньше графы 7</t>
  </si>
  <si>
    <t>в разд.2 сумма граф 1-2 равна сумме граф 7-8,10,11</t>
  </si>
  <si>
    <t>в разд.1 графа 10 меньше графы 7</t>
  </si>
  <si>
    <t>в разд.1 графа 7 равна сумме граф 5 и 6</t>
  </si>
  <si>
    <t>в разд.1 графа 9 меньше графы 7</t>
  </si>
  <si>
    <t>в разд.1 графа 3 заполняется только Верховным Судом РФ</t>
  </si>
  <si>
    <t>в разд.2 графа 13 больше или равна графе 12</t>
  </si>
  <si>
    <t>в разд.2 графа 7 равна сумме граф 3-6</t>
  </si>
  <si>
    <t>в разд.2 графа 12 меньше или равна графе 7</t>
  </si>
  <si>
    <t xml:space="preserve">в разд.1 сумма граф 1-2 равна сумме граф 4,7 и 11. </t>
  </si>
  <si>
    <t>в разд.1 графа 8 заполняется только Верховным Судом РФ</t>
  </si>
  <si>
    <t>*дела, рассматриваемые в порядке административного судопроизводства (Федеральный закон №21-ФЗ от 08.03.2015)</t>
  </si>
  <si>
    <t>с оставлением в силе решения суда I инстанции</t>
  </si>
  <si>
    <t>с оставлением в силе решения суда апелляци-онной инстан-ции</t>
  </si>
  <si>
    <t>Гражданские дела</t>
  </si>
  <si>
    <t>Административные дела</t>
  </si>
  <si>
    <t>в том числе:</t>
  </si>
  <si>
    <t>по гражданским делам</t>
  </si>
  <si>
    <t>по административным делам</t>
  </si>
  <si>
    <t>из них гражданских дел</t>
  </si>
  <si>
    <t>из них административных дел</t>
  </si>
  <si>
    <t>Решения суда
по категориям гражданских и административных дел</t>
  </si>
  <si>
    <t>ОТЧЕТ О РАБОТЕ СУДОВ  ОБЩЕЙ  ЮРИСДИКЦИИ  
ПО РАССМОТРЕНИЮ  ГРАЖДАНСКИХ  ДЕЛ, АДМИНИСТРАТИВНЫХ ДЕЛ* 
В  КАССАЦИОННОМ  ПОРЯДКЕ</t>
  </si>
  <si>
    <t xml:space="preserve"> с отказом  в передаче в суд кас-сационной инстанции</t>
  </si>
  <si>
    <t>с передачей в суд кас-сационной инстанции</t>
  </si>
  <si>
    <t>рассмотрено свыше срока, установлен-ного ст.382 
ГПК РФ, ст.322 КАС РФ</t>
  </si>
  <si>
    <t>Остаток нерассмот-ренных жалоб и представ-лений на начало года</t>
  </si>
  <si>
    <t>Поступило   жалоб  и представ-лений   за отчетный период</t>
  </si>
  <si>
    <t>Возвращено (включая направлен-ные на рас-смотрение других органов)</t>
  </si>
  <si>
    <t>Рассмотрено жалоб и представлений</t>
  </si>
  <si>
    <t>Остаток нерассмот-ренных жалоб и представ-лений на конец отчетного периода</t>
  </si>
  <si>
    <t>поступило частных жалоб на кас-сационные определения о возвращении, в т.ч. в связи с пропуском срока</t>
  </si>
  <si>
    <t>Остаток нерассмот-ренных дел  на начало года</t>
  </si>
  <si>
    <t>Поступило дел  за отчетный период</t>
  </si>
  <si>
    <t xml:space="preserve">Рассмотрено дел  </t>
  </si>
  <si>
    <t>удовлетво-рены</t>
  </si>
  <si>
    <t>Остаток нерассмот-ренных дел на конец отчетного периода</t>
  </si>
  <si>
    <t>Оставлено без рас-смотрения (п.6 ч.1 ст.390 ГПК РФ, п.6 ч.1 ст.329 КАС РФ)</t>
  </si>
  <si>
    <t>Всего дел (сумма строк 2,7)</t>
  </si>
  <si>
    <t>сумма госпошлины по кас-сационным жалобам  (руб.)</t>
  </si>
  <si>
    <t>Примечание к разделу 5: Раздел заполняется в отчете формы 9 только по районным (гарнизонным) судам</t>
  </si>
  <si>
    <t>Отменено решений суда I инстанции</t>
  </si>
  <si>
    <t>Апелляционные
постановления 
(по промежуточным решениям)</t>
  </si>
  <si>
    <t>Изменено апелляци-онных решений (по существу дела)</t>
  </si>
  <si>
    <t>Отменено постановлений суда кассационной инстанции - постановления президиумов областных и равных им судов*, окружных (флотских) военных судов, Судебной коллегии Верховного Суда РФ - без отмены (изменения) решения суда первой инстанции, постановления суда апелляционной инстанции (по существу дела)</t>
  </si>
  <si>
    <t>с возвра-щением на новое рассмот-рение</t>
  </si>
  <si>
    <t>с вынесе-нием новго судебно-го акта</t>
  </si>
  <si>
    <t>отмене-ны  с оставле-нием в силе решения 1 инстан-ции</t>
  </si>
  <si>
    <t xml:space="preserve">измене-ны  с оставле-нием в силе решения 1 инстан-ции  </t>
  </si>
  <si>
    <t>Отменено постановлений суда апелляционной инстанции без отмены (изменения) решения суда
 I инстанции     (по существу дела)</t>
  </si>
  <si>
    <t xml:space="preserve">Всего удовлет-ворено </t>
  </si>
  <si>
    <t>Кассационные постановления  (по промежуточным решениям)</t>
  </si>
  <si>
    <t>Другие постанов-ления с удовлетворением кассацион-ных  жалоб и представ-лений в  отношении решений 1 инст., в том числе с отменой и изме-нением решений апел. и касс. инст. (по проме-жуточным решениям)</t>
  </si>
  <si>
    <t xml:space="preserve">отмене-ны с оставле-нием в силе решения 1 инстан-ции </t>
  </si>
  <si>
    <t>измене-ны с оставле-нием в силе решения 1 инстан-ции</t>
  </si>
  <si>
    <t>с вынесе-нием нового судебно-го акта</t>
  </si>
  <si>
    <t>с оставле-нием в силе решения суда I инстан-ции</t>
  </si>
  <si>
    <t>Отменено постановлений суда апелляционной инстанции без отмены (изменения) решения суда I инстанции (по существу дела)</t>
  </si>
  <si>
    <t>Изменено решений суда I инстан-ции</t>
  </si>
  <si>
    <t>Измене-но решений суда I инстан-ции</t>
  </si>
  <si>
    <t>Измене-но апелля-ционных решений (по существу дела)</t>
  </si>
  <si>
    <t>Апелляционные постановления 
(по промежуточным решениям)</t>
  </si>
  <si>
    <t>отмене-ны  с оставле-нием в силе решения 1 инс-танции</t>
  </si>
  <si>
    <t xml:space="preserve">измене-ны  с оставле-нием в силе решения 1 инс-танции  </t>
  </si>
  <si>
    <t xml:space="preserve">отмене-ны с оставле-нием в силе решения 1 инс-танции </t>
  </si>
  <si>
    <t>измене-ны с оставле-нием в силе решения 1 инс-танции</t>
  </si>
  <si>
    <t>из графы 27 "всего удовлет-ворено"
в связи с отказом в приеме искового заявле-ния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</si>
</sst>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  <numFmt numFmtId="174" formatCode="[$-F800]dddd\,\ mmmm\ dd\,\ yyyy"/>
    <numFmt numFmtId="175" formatCode="[&lt;=9999999]###\-####;\(###\)\ ###\-####"/>
  </numFmts>
  <fonts count="7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 CYR"/>
      <family val="0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b/>
      <sz val="11.5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sz val="24"/>
      <name val="Times New Roman CYR"/>
      <family val="0"/>
    </font>
    <font>
      <b/>
      <sz val="20"/>
      <name val="Times New Roman CYR"/>
      <family val="1"/>
    </font>
    <font>
      <b/>
      <sz val="24"/>
      <name val="Times New Roman"/>
      <family val="1"/>
    </font>
    <font>
      <sz val="11"/>
      <name val="Times New Roman CYR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Times New Roman"/>
      <family val="1"/>
    </font>
    <font>
      <b/>
      <sz val="20"/>
      <color indexed="10"/>
      <name val="Times New Roman CYR"/>
      <family val="1"/>
    </font>
    <font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sz val="8"/>
      <name val="Tahoma"/>
      <family val="2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48" fillId="7" borderId="1" applyNumberFormat="0" applyAlignment="0" applyProtection="0"/>
    <xf numFmtId="0" fontId="49" fillId="20" borderId="2" applyNumberFormat="0" applyAlignment="0" applyProtection="0"/>
    <xf numFmtId="0" fontId="5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1" borderId="7" applyNumberFormat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3" fontId="12" fillId="23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wrapText="1"/>
      <protection/>
    </xf>
    <xf numFmtId="0" fontId="1" fillId="0" borderId="20" xfId="0" applyFont="1" applyBorder="1" applyAlignment="1" applyProtection="1">
      <alignment wrapText="1"/>
      <protection/>
    </xf>
    <xf numFmtId="0" fontId="1" fillId="0" borderId="21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0" fillId="0" borderId="17" xfId="0" applyFont="1" applyBorder="1" applyAlignment="1" applyProtection="1">
      <alignment horizontal="left"/>
      <protection/>
    </xf>
    <xf numFmtId="0" fontId="30" fillId="0" borderId="18" xfId="0" applyFont="1" applyBorder="1" applyAlignment="1" applyProtection="1">
      <alignment horizontal="left"/>
      <protection/>
    </xf>
    <xf numFmtId="0" fontId="1" fillId="0" borderId="18" xfId="0" applyFont="1" applyBorder="1" applyAlignment="1" applyProtection="1">
      <alignment horizontal="left"/>
      <protection/>
    </xf>
    <xf numFmtId="0" fontId="1" fillId="0" borderId="23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3" fontId="12" fillId="23" borderId="14" xfId="0" applyNumberFormat="1" applyFont="1" applyFill="1" applyBorder="1" applyAlignment="1">
      <alignment horizontal="right" vertical="center"/>
    </xf>
    <xf numFmtId="0" fontId="17" fillId="24" borderId="24" xfId="0" applyFont="1" applyFill="1" applyBorder="1" applyAlignment="1">
      <alignment/>
    </xf>
    <xf numFmtId="0" fontId="17" fillId="24" borderId="25" xfId="0" applyFont="1" applyFill="1" applyBorder="1" applyAlignment="1">
      <alignment horizontal="right"/>
    </xf>
    <xf numFmtId="0" fontId="17" fillId="24" borderId="24" xfId="0" applyFont="1" applyFill="1" applyBorder="1" applyAlignment="1">
      <alignment horizontal="left"/>
    </xf>
    <xf numFmtId="0" fontId="17" fillId="24" borderId="26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3" fontId="14" fillId="0" borderId="27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14" fontId="3" fillId="0" borderId="0" xfId="0" applyNumberFormat="1" applyFont="1" applyAlignment="1" applyProtection="1">
      <alignment/>
      <protection locked="0"/>
    </xf>
    <xf numFmtId="0" fontId="1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49" fontId="7" fillId="0" borderId="0" xfId="34" applyNumberFormat="1" applyFont="1" applyFill="1" applyBorder="1" applyAlignment="1">
      <alignment horizontal="left" vertical="center"/>
      <protection/>
    </xf>
    <xf numFmtId="0" fontId="63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8" xfId="56" applyNumberFormat="1" applyFont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/>
      <protection/>
    </xf>
    <xf numFmtId="0" fontId="4" fillId="24" borderId="29" xfId="56" applyNumberFormat="1" applyFont="1" applyFill="1" applyBorder="1" applyAlignment="1">
      <alignment horizontal="center" vertical="center" wrapText="1"/>
      <protection/>
    </xf>
    <xf numFmtId="0" fontId="64" fillId="0" borderId="28" xfId="56" applyNumberFormat="1" applyFont="1" applyBorder="1" applyAlignment="1">
      <alignment horizontal="center" vertical="center"/>
      <protection/>
    </xf>
    <xf numFmtId="0" fontId="3" fillId="0" borderId="28" xfId="56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0" fontId="14" fillId="0" borderId="0" xfId="0" applyFont="1" applyBorder="1" applyAlignment="1">
      <alignment wrapText="1"/>
    </xf>
    <xf numFmtId="49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26" fillId="0" borderId="14" xfId="0" applyNumberFormat="1" applyFont="1" applyFill="1" applyBorder="1" applyAlignment="1">
      <alignment horizontal="left" vertical="center" wrapText="1"/>
    </xf>
    <xf numFmtId="49" fontId="26" fillId="0" borderId="14" xfId="58" applyNumberFormat="1" applyFont="1" applyFill="1" applyBorder="1" applyAlignment="1">
      <alignment horizontal="left" vertical="center" wrapText="1"/>
      <protection/>
    </xf>
    <xf numFmtId="0" fontId="26" fillId="0" borderId="14" xfId="0" applyFont="1" applyFill="1" applyBorder="1" applyAlignment="1">
      <alignment horizontal="left" vertical="center" wrapText="1"/>
    </xf>
    <xf numFmtId="0" fontId="21" fillId="0" borderId="14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7" fillId="0" borderId="20" xfId="0" applyFont="1" applyBorder="1" applyAlignment="1" applyProtection="1">
      <alignment horizontal="right" wrapText="1"/>
      <protection/>
    </xf>
    <xf numFmtId="0" fontId="37" fillId="23" borderId="20" xfId="0" applyFont="1" applyFill="1" applyBorder="1" applyAlignment="1" applyProtection="1">
      <alignment horizontal="center" wrapText="1"/>
      <protection locked="0"/>
    </xf>
    <xf numFmtId="0" fontId="37" fillId="0" borderId="20" xfId="0" applyFont="1" applyBorder="1" applyAlignment="1" applyProtection="1">
      <alignment horizontal="center" wrapText="1"/>
      <protection/>
    </xf>
    <xf numFmtId="0" fontId="37" fillId="0" borderId="20" xfId="0" applyFont="1" applyBorder="1" applyAlignment="1" applyProtection="1">
      <alignment wrapText="1"/>
      <protection/>
    </xf>
    <xf numFmtId="0" fontId="12" fillId="25" borderId="1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0" xfId="0" applyFont="1" applyBorder="1" applyAlignment="1">
      <alignment wrapText="1"/>
    </xf>
    <xf numFmtId="0" fontId="34" fillId="0" borderId="32" xfId="0" applyFont="1" applyFill="1" applyBorder="1" applyAlignment="1">
      <alignment vertical="center"/>
    </xf>
    <xf numFmtId="0" fontId="35" fillId="0" borderId="33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Border="1" applyAlignment="1">
      <alignment vertical="center"/>
    </xf>
    <xf numFmtId="0" fontId="34" fillId="0" borderId="30" xfId="0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7" fillId="25" borderId="34" xfId="33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/>
    </xf>
    <xf numFmtId="0" fontId="40" fillId="0" borderId="14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3" fontId="26" fillId="23" borderId="1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14" xfId="33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center" wrapText="1"/>
    </xf>
    <xf numFmtId="175" fontId="36" fillId="0" borderId="35" xfId="0" applyNumberFormat="1" applyFont="1" applyFill="1" applyBorder="1" applyAlignment="1">
      <alignment horizontal="center"/>
    </xf>
    <xf numFmtId="174" fontId="36" fillId="0" borderId="35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65" fillId="0" borderId="0" xfId="0" applyFont="1" applyFill="1" applyAlignment="1">
      <alignment horizontal="center" vertical="center" wrapText="1"/>
    </xf>
    <xf numFmtId="3" fontId="26" fillId="23" borderId="14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17" fillId="0" borderId="36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27" fillId="0" borderId="38" xfId="59" applyFont="1" applyFill="1" applyBorder="1" applyAlignment="1">
      <alignment horizontal="center" vertical="top"/>
      <protection/>
    </xf>
    <xf numFmtId="0" fontId="7" fillId="0" borderId="0" xfId="0" applyFont="1" applyFill="1" applyBorder="1" applyAlignment="1" applyProtection="1">
      <alignment vertical="center" wrapText="1"/>
      <protection locked="0"/>
    </xf>
    <xf numFmtId="3" fontId="12" fillId="7" borderId="14" xfId="0" applyNumberFormat="1" applyFont="1" applyFill="1" applyBorder="1" applyAlignment="1">
      <alignment horizontal="right" vertical="center"/>
    </xf>
    <xf numFmtId="0" fontId="4" fillId="24" borderId="29" xfId="0" applyNumberFormat="1" applyFont="1" applyFill="1" applyBorder="1" applyAlignment="1">
      <alignment horizontal="center" vertical="center"/>
    </xf>
    <xf numFmtId="0" fontId="4" fillId="24" borderId="29" xfId="0" applyNumberFormat="1" applyFont="1" applyFill="1" applyBorder="1" applyAlignment="1">
      <alignment wrapText="1"/>
    </xf>
    <xf numFmtId="0" fontId="4" fillId="24" borderId="39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left" vertical="top" wrapText="1"/>
    </xf>
    <xf numFmtId="0" fontId="45" fillId="0" borderId="28" xfId="0" applyNumberFormat="1" applyFont="1" applyBorder="1" applyAlignment="1">
      <alignment horizontal="left" vertical="top" wrapText="1"/>
    </xf>
    <xf numFmtId="0" fontId="3" fillId="23" borderId="34" xfId="0" applyFont="1" applyFill="1" applyBorder="1" applyAlignment="1" applyProtection="1">
      <alignment horizontal="left" vertical="top" wrapText="1"/>
      <protection locked="0"/>
    </xf>
    <xf numFmtId="0" fontId="66" fillId="0" borderId="0" xfId="0" applyFont="1" applyAlignment="1">
      <alignment horizontal="left" vertical="top" wrapText="1"/>
    </xf>
    <xf numFmtId="0" fontId="3" fillId="0" borderId="28" xfId="0" applyNumberFormat="1" applyFont="1" applyBorder="1" applyAlignment="1">
      <alignment horizontal="center" vertical="top" wrapText="1"/>
    </xf>
    <xf numFmtId="0" fontId="4" fillId="0" borderId="18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4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69" fillId="0" borderId="35" xfId="0" applyFont="1" applyFill="1" applyBorder="1" applyAlignment="1">
      <alignment horizontal="left" wrapText="1"/>
    </xf>
    <xf numFmtId="0" fontId="67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 quotePrefix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7" fillId="0" borderId="23" xfId="0" applyFont="1" applyFill="1" applyBorder="1" applyAlignment="1" applyProtection="1">
      <alignment horizont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left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0" fontId="17" fillId="23" borderId="17" xfId="0" applyFont="1" applyFill="1" applyBorder="1" applyAlignment="1" applyProtection="1">
      <alignment horizontal="center" vertical="center"/>
      <protection locked="0"/>
    </xf>
    <xf numFmtId="0" fontId="29" fillId="0" borderId="18" xfId="0" applyFont="1" applyBorder="1" applyAlignment="1" applyProtection="1">
      <alignment vertical="center"/>
      <protection locked="0"/>
    </xf>
    <xf numFmtId="0" fontId="29" fillId="0" borderId="23" xfId="0" applyFont="1" applyBorder="1" applyAlignment="1" applyProtection="1">
      <alignment vertical="center"/>
      <protection locked="0"/>
    </xf>
    <xf numFmtId="0" fontId="33" fillId="0" borderId="17" xfId="0" applyFont="1" applyBorder="1" applyAlignment="1" applyProtection="1">
      <alignment horizontal="center" wrapText="1"/>
      <protection locked="0"/>
    </xf>
    <xf numFmtId="0" fontId="33" fillId="0" borderId="18" xfId="0" applyFont="1" applyBorder="1" applyAlignment="1" applyProtection="1">
      <alignment horizontal="center" wrapText="1"/>
      <protection locked="0"/>
    </xf>
    <xf numFmtId="0" fontId="33" fillId="0" borderId="23" xfId="0" applyFont="1" applyBorder="1" applyAlignment="1" applyProtection="1">
      <alignment horizontal="center" wrapText="1"/>
      <protection locked="0"/>
    </xf>
    <xf numFmtId="0" fontId="30" fillId="0" borderId="17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0" fontId="30" fillId="0" borderId="17" xfId="0" applyFont="1" applyBorder="1" applyAlignment="1" applyProtection="1">
      <alignment horizontal="center" wrapText="1"/>
      <protection/>
    </xf>
    <xf numFmtId="0" fontId="30" fillId="0" borderId="18" xfId="0" applyFont="1" applyBorder="1" applyAlignment="1" applyProtection="1">
      <alignment horizontal="center" wrapText="1"/>
      <protection/>
    </xf>
    <xf numFmtId="0" fontId="30" fillId="0" borderId="23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30" fillId="0" borderId="18" xfId="0" applyFont="1" applyBorder="1" applyAlignment="1" applyProtection="1">
      <alignment horizontal="center"/>
      <protection/>
    </xf>
    <xf numFmtId="0" fontId="30" fillId="0" borderId="23" xfId="0" applyFont="1" applyBorder="1" applyAlignment="1" applyProtection="1">
      <alignment horizontal="center"/>
      <protection/>
    </xf>
    <xf numFmtId="0" fontId="32" fillId="0" borderId="18" xfId="0" applyFont="1" applyBorder="1" applyAlignment="1" applyProtection="1">
      <alignment horizontal="center"/>
      <protection/>
    </xf>
    <xf numFmtId="0" fontId="32" fillId="0" borderId="23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/>
    </xf>
    <xf numFmtId="0" fontId="12" fillId="25" borderId="31" xfId="0" applyFont="1" applyFill="1" applyBorder="1" applyAlignment="1">
      <alignment horizontal="center" vertical="center" wrapText="1"/>
    </xf>
    <xf numFmtId="0" fontId="12" fillId="25" borderId="44" xfId="0" applyFont="1" applyFill="1" applyBorder="1" applyAlignment="1">
      <alignment horizontal="center" vertical="center" wrapText="1"/>
    </xf>
    <xf numFmtId="0" fontId="12" fillId="25" borderId="3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6" fillId="25" borderId="1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textRotation="90"/>
    </xf>
    <xf numFmtId="0" fontId="40" fillId="0" borderId="44" xfId="0" applyFont="1" applyFill="1" applyBorder="1" applyAlignment="1">
      <alignment horizontal="left" vertical="center" textRotation="90"/>
    </xf>
    <xf numFmtId="0" fontId="40" fillId="0" borderId="34" xfId="0" applyFont="1" applyFill="1" applyBorder="1" applyAlignment="1">
      <alignment horizontal="left" vertical="center" textRotation="90"/>
    </xf>
    <xf numFmtId="0" fontId="15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" fontId="12" fillId="0" borderId="32" xfId="0" applyNumberFormat="1" applyFont="1" applyFill="1" applyBorder="1" applyAlignment="1">
      <alignment horizontal="left" vertical="center" wrapText="1"/>
    </xf>
    <xf numFmtId="1" fontId="12" fillId="0" borderId="30" xfId="0" applyNumberFormat="1" applyFont="1" applyFill="1" applyBorder="1" applyAlignment="1">
      <alignment horizontal="left" vertical="center" wrapText="1"/>
    </xf>
    <xf numFmtId="0" fontId="17" fillId="25" borderId="45" xfId="33" applyFont="1" applyFill="1" applyBorder="1" applyAlignment="1">
      <alignment horizontal="center" vertical="center" wrapText="1"/>
      <protection/>
    </xf>
    <xf numFmtId="0" fontId="17" fillId="25" borderId="46" xfId="33" applyFont="1" applyFill="1" applyBorder="1" applyAlignment="1">
      <alignment horizontal="center" vertical="center" wrapText="1"/>
      <protection/>
    </xf>
    <xf numFmtId="0" fontId="17" fillId="25" borderId="36" xfId="33" applyFont="1" applyFill="1" applyBorder="1" applyAlignment="1">
      <alignment horizontal="center" vertical="center" wrapText="1"/>
      <protection/>
    </xf>
    <xf numFmtId="0" fontId="17" fillId="25" borderId="37" xfId="33" applyFont="1" applyFill="1" applyBorder="1" applyAlignment="1">
      <alignment horizontal="center" vertical="center" wrapText="1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2" fillId="0" borderId="45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center" textRotation="90"/>
    </xf>
    <xf numFmtId="0" fontId="14" fillId="0" borderId="34" xfId="0" applyFont="1" applyFill="1" applyBorder="1" applyAlignment="1">
      <alignment horizontal="center" textRotation="90"/>
    </xf>
    <xf numFmtId="0" fontId="42" fillId="0" borderId="35" xfId="0" applyFont="1" applyFill="1" applyBorder="1" applyAlignment="1">
      <alignment horizontal="center" vertical="center" wrapText="1"/>
    </xf>
    <xf numFmtId="0" fontId="21" fillId="0" borderId="32" xfId="34" applyFont="1" applyFill="1" applyBorder="1" applyAlignment="1">
      <alignment horizontal="center" vertical="center" wrapText="1"/>
      <protection/>
    </xf>
    <xf numFmtId="0" fontId="21" fillId="0" borderId="30" xfId="34" applyFont="1" applyFill="1" applyBorder="1" applyAlignment="1">
      <alignment horizontal="center" vertical="center" wrapText="1"/>
      <protection/>
    </xf>
    <xf numFmtId="0" fontId="21" fillId="0" borderId="31" xfId="34" applyFont="1" applyFill="1" applyBorder="1" applyAlignment="1">
      <alignment horizontal="center" vertical="center" wrapText="1"/>
      <protection/>
    </xf>
    <xf numFmtId="0" fontId="21" fillId="0" borderId="34" xfId="34" applyFont="1" applyFill="1" applyBorder="1" applyAlignment="1">
      <alignment horizontal="center" vertical="center" wrapText="1"/>
      <protection/>
    </xf>
    <xf numFmtId="0" fontId="21" fillId="0" borderId="31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9" fillId="0" borderId="35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26" fillId="0" borderId="32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27" fillId="0" borderId="0" xfId="59" applyFont="1" applyFill="1" applyBorder="1" applyAlignment="1">
      <alignment horizontal="center" vertical="top"/>
      <protection/>
    </xf>
    <xf numFmtId="0" fontId="21" fillId="0" borderId="0" xfId="0" applyFont="1" applyFill="1" applyBorder="1" applyAlignment="1">
      <alignment horizontal="left" vertical="center" wrapText="1"/>
    </xf>
    <xf numFmtId="49" fontId="21" fillId="0" borderId="31" xfId="0" applyNumberFormat="1" applyFont="1" applyFill="1" applyBorder="1" applyAlignment="1">
      <alignment horizontal="center" vertical="center" wrapText="1"/>
    </xf>
    <xf numFmtId="49" fontId="21" fillId="0" borderId="44" xfId="0" applyNumberFormat="1" applyFont="1" applyFill="1" applyBorder="1" applyAlignment="1">
      <alignment horizontal="center" vertical="center" wrapText="1"/>
    </xf>
    <xf numFmtId="49" fontId="21" fillId="0" borderId="34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4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17" fillId="0" borderId="14" xfId="34" applyFont="1" applyFill="1" applyBorder="1" applyAlignment="1">
      <alignment horizontal="center" vertical="center" wrapText="1"/>
      <protection/>
    </xf>
    <xf numFmtId="0" fontId="21" fillId="0" borderId="14" xfId="0" applyFont="1" applyFill="1" applyBorder="1" applyAlignment="1">
      <alignment horizontal="center" vertical="center" wrapText="1"/>
    </xf>
    <xf numFmtId="0" fontId="34" fillId="0" borderId="14" xfId="34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4" fillId="0" borderId="35" xfId="0" applyFont="1" applyFill="1" applyBorder="1" applyAlignment="1">
      <alignment horizontal="left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45" xfId="34" applyFont="1" applyFill="1" applyBorder="1" applyAlignment="1">
      <alignment horizontal="center" vertical="center" wrapText="1"/>
      <protection/>
    </xf>
    <xf numFmtId="0" fontId="21" fillId="0" borderId="46" xfId="34" applyFont="1" applyFill="1" applyBorder="1" applyAlignment="1">
      <alignment horizontal="center" vertical="center" wrapText="1"/>
      <protection/>
    </xf>
    <xf numFmtId="0" fontId="21" fillId="0" borderId="36" xfId="34" applyFont="1" applyFill="1" applyBorder="1" applyAlignment="1">
      <alignment horizontal="center" vertical="center" wrapText="1"/>
      <protection/>
    </xf>
    <xf numFmtId="0" fontId="21" fillId="0" borderId="37" xfId="34" applyFont="1" applyFill="1" applyBorder="1" applyAlignment="1">
      <alignment horizontal="center" vertical="center" wrapText="1"/>
      <protection/>
    </xf>
    <xf numFmtId="0" fontId="21" fillId="0" borderId="14" xfId="34" applyFont="1" applyFill="1" applyBorder="1" applyAlignment="1">
      <alignment horizontal="center" vertical="center" wrapText="1"/>
      <protection/>
    </xf>
    <xf numFmtId="0" fontId="26" fillId="25" borderId="1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/>
    </xf>
    <xf numFmtId="0" fontId="21" fillId="0" borderId="30" xfId="0" applyFont="1" applyFill="1" applyBorder="1" applyAlignment="1">
      <alignment horizontal="left" vertical="center"/>
    </xf>
    <xf numFmtId="49" fontId="17" fillId="0" borderId="31" xfId="0" applyNumberFormat="1" applyFont="1" applyFill="1" applyBorder="1" applyAlignment="1">
      <alignment horizontal="center" vertical="center" wrapText="1"/>
    </xf>
    <xf numFmtId="49" fontId="17" fillId="0" borderId="44" xfId="0" applyNumberFormat="1" applyFont="1" applyFill="1" applyBorder="1" applyAlignment="1">
      <alignment horizontal="center" vertical="center" wrapText="1"/>
    </xf>
    <xf numFmtId="49" fontId="17" fillId="0" borderId="34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textRotation="90"/>
    </xf>
    <xf numFmtId="0" fontId="26" fillId="0" borderId="44" xfId="0" applyFont="1" applyFill="1" applyBorder="1" applyAlignment="1">
      <alignment horizontal="center" vertical="center" textRotation="90"/>
    </xf>
    <xf numFmtId="0" fontId="26" fillId="0" borderId="34" xfId="0" applyFont="1" applyFill="1" applyBorder="1" applyAlignment="1">
      <alignment horizontal="center" vertical="center" textRotation="90"/>
    </xf>
    <xf numFmtId="49" fontId="26" fillId="0" borderId="34" xfId="0" applyNumberFormat="1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textRotation="90"/>
    </xf>
    <xf numFmtId="0" fontId="26" fillId="0" borderId="31" xfId="0" applyFont="1" applyFill="1" applyBorder="1" applyAlignment="1">
      <alignment horizontal="center" vertical="center" textRotation="90" wrapText="1"/>
    </xf>
    <xf numFmtId="0" fontId="26" fillId="0" borderId="44" xfId="0" applyFont="1" applyFill="1" applyBorder="1" applyAlignment="1">
      <alignment horizontal="center" vertical="center" textRotation="90" wrapText="1"/>
    </xf>
    <xf numFmtId="0" fontId="26" fillId="0" borderId="34" xfId="0" applyFont="1" applyFill="1" applyBorder="1" applyAlignment="1">
      <alignment horizontal="center" vertical="center" textRotation="90" wrapText="1"/>
    </xf>
    <xf numFmtId="49" fontId="21" fillId="0" borderId="32" xfId="33" applyNumberFormat="1" applyFont="1" applyFill="1" applyBorder="1" applyAlignment="1">
      <alignment horizontal="left" vertical="center" wrapText="1"/>
      <protection/>
    </xf>
    <xf numFmtId="49" fontId="21" fillId="0" borderId="33" xfId="33" applyNumberFormat="1" applyFont="1" applyFill="1" applyBorder="1" applyAlignment="1">
      <alignment horizontal="left" vertical="center" wrapText="1"/>
      <protection/>
    </xf>
    <xf numFmtId="49" fontId="21" fillId="0" borderId="30" xfId="33" applyNumberFormat="1" applyFont="1" applyFill="1" applyBorder="1" applyAlignment="1">
      <alignment horizontal="left" vertical="center" wrapText="1"/>
      <protection/>
    </xf>
    <xf numFmtId="0" fontId="43" fillId="0" borderId="0" xfId="33" applyFont="1" applyFill="1" applyAlignment="1">
      <alignment horizontal="left" vertical="center" wrapText="1"/>
      <protection/>
    </xf>
    <xf numFmtId="0" fontId="3" fillId="0" borderId="35" xfId="33" applyFont="1" applyFill="1" applyBorder="1" applyAlignment="1">
      <alignment horizontal="left" wrapText="1"/>
      <protection/>
    </xf>
    <xf numFmtId="0" fontId="12" fillId="0" borderId="32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49" fontId="4" fillId="0" borderId="14" xfId="33" applyNumberFormat="1" applyFont="1" applyFill="1" applyBorder="1" applyAlignment="1">
      <alignment horizontal="center" vertical="center" wrapText="1"/>
      <protection/>
    </xf>
    <xf numFmtId="49" fontId="21" fillId="0" borderId="14" xfId="33" applyNumberFormat="1" applyFont="1" applyFill="1" applyBorder="1" applyAlignment="1">
      <alignment horizontal="left" vertical="center" wrapText="1"/>
      <protection/>
    </xf>
    <xf numFmtId="0" fontId="21" fillId="0" borderId="14" xfId="0" applyFont="1" applyFill="1" applyBorder="1" applyAlignment="1">
      <alignment horizontal="center" vertical="center" textRotation="9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Шаблон формы 9_ВС РФ_2003" xfId="58"/>
    <cellStyle name="Обычный_Шаблон формы №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3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1" name="Line 3"/>
        <xdr:cNvSpPr>
          <a:spLocks/>
        </xdr:cNvSpPr>
      </xdr:nvSpPr>
      <xdr:spPr>
        <a:xfrm>
          <a:off x="216027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43</xdr:row>
      <xdr:rowOff>0</xdr:rowOff>
    </xdr:to>
    <xdr:sp>
      <xdr:nvSpPr>
        <xdr:cNvPr id="2" name="Line 4"/>
        <xdr:cNvSpPr>
          <a:spLocks/>
        </xdr:cNvSpPr>
      </xdr:nvSpPr>
      <xdr:spPr>
        <a:xfrm>
          <a:off x="216027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2160270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42</xdr:row>
      <xdr:rowOff>0</xdr:rowOff>
    </xdr:from>
    <xdr:to>
      <xdr:col>20</xdr:col>
      <xdr:colOff>0</xdr:colOff>
      <xdr:row>42</xdr:row>
      <xdr:rowOff>0</xdr:rowOff>
    </xdr:to>
    <xdr:sp>
      <xdr:nvSpPr>
        <xdr:cNvPr id="4" name="Line 4"/>
        <xdr:cNvSpPr>
          <a:spLocks/>
        </xdr:cNvSpPr>
      </xdr:nvSpPr>
      <xdr:spPr>
        <a:xfrm>
          <a:off x="21602700" y="2005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CC"/>
  </sheetPr>
  <dimension ref="A1:P39"/>
  <sheetViews>
    <sheetView showGridLines="0" tabSelected="1" zoomScale="90" zoomScaleNormal="90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9.140625" style="21" customWidth="1"/>
    <col min="2" max="2" width="9.7109375" style="21" customWidth="1"/>
    <col min="3" max="3" width="9.8515625" style="21" customWidth="1"/>
    <col min="4" max="4" width="9.140625" style="21" customWidth="1"/>
    <col min="5" max="5" width="9.57421875" style="21" customWidth="1"/>
    <col min="6" max="6" width="11.140625" style="21" customWidth="1"/>
    <col min="7" max="7" width="9.8515625" style="21" customWidth="1"/>
    <col min="8" max="8" width="10.7109375" style="21" customWidth="1"/>
    <col min="9" max="9" width="9.00390625" style="21" customWidth="1"/>
    <col min="10" max="10" width="6.7109375" style="21" customWidth="1"/>
    <col min="11" max="13" width="9.140625" style="21" customWidth="1"/>
    <col min="14" max="14" width="11.28125" style="21" customWidth="1"/>
    <col min="15" max="15" width="9.140625" style="21" customWidth="1"/>
    <col min="16" max="16" width="11.57421875" style="21" customWidth="1"/>
    <col min="17" max="16384" width="9.140625" style="21" customWidth="1"/>
  </cols>
  <sheetData>
    <row r="1" spans="1:16" ht="14.25" customHeight="1" thickBot="1">
      <c r="A1" s="12" t="str">
        <f>"f9w-"&amp;VLOOKUP(G6,Коды_отчетных_периодов,2,FALSE)&amp;"-"&amp;I6&amp;"-"&amp;VLOOKUP(D22,Коды_судов,2,FALSE)</f>
        <v>f9w-h-2016-155</v>
      </c>
      <c r="B1" s="41"/>
      <c r="O1" s="77"/>
      <c r="P1" s="23">
        <v>42557</v>
      </c>
    </row>
    <row r="2" spans="4:13" ht="16.5" customHeight="1" thickBot="1">
      <c r="D2" s="183" t="s">
        <v>703</v>
      </c>
      <c r="E2" s="184"/>
      <c r="F2" s="184"/>
      <c r="G2" s="184"/>
      <c r="H2" s="184"/>
      <c r="I2" s="184"/>
      <c r="J2" s="184"/>
      <c r="K2" s="184"/>
      <c r="L2" s="185"/>
      <c r="M2" s="42"/>
    </row>
    <row r="3" spans="5:13" ht="13.5" thickBot="1">
      <c r="E3" s="43"/>
      <c r="F3" s="43"/>
      <c r="G3" s="43"/>
      <c r="H3" s="43"/>
      <c r="I3" s="43"/>
      <c r="J3" s="43"/>
      <c r="K3" s="43"/>
      <c r="L3" s="43"/>
      <c r="M3" s="44"/>
    </row>
    <row r="4" spans="4:13" ht="18" customHeight="1">
      <c r="D4" s="186" t="s">
        <v>894</v>
      </c>
      <c r="E4" s="187"/>
      <c r="F4" s="187"/>
      <c r="G4" s="187"/>
      <c r="H4" s="187"/>
      <c r="I4" s="187"/>
      <c r="J4" s="187"/>
      <c r="K4" s="187"/>
      <c r="L4" s="188"/>
      <c r="M4" s="42"/>
    </row>
    <row r="5" spans="4:13" ht="26.25" customHeight="1">
      <c r="D5" s="189"/>
      <c r="E5" s="182"/>
      <c r="F5" s="182"/>
      <c r="G5" s="182"/>
      <c r="H5" s="182"/>
      <c r="I5" s="182"/>
      <c r="J5" s="182"/>
      <c r="K5" s="182"/>
      <c r="L5" s="190"/>
      <c r="M5" s="42"/>
    </row>
    <row r="6" spans="4:14" ht="18" customHeight="1" thickBot="1">
      <c r="D6" s="45"/>
      <c r="E6" s="46"/>
      <c r="F6" s="109" t="s">
        <v>704</v>
      </c>
      <c r="G6" s="110">
        <v>6</v>
      </c>
      <c r="H6" s="111" t="s">
        <v>705</v>
      </c>
      <c r="I6" s="110">
        <v>2016</v>
      </c>
      <c r="J6" s="112" t="s">
        <v>706</v>
      </c>
      <c r="K6" s="46"/>
      <c r="L6" s="47"/>
      <c r="M6" s="191" t="str">
        <f>IF(COUNTIF('ФЛК (обязательный)'!A2:A534,"Неверно!")&gt;0,"Ошибки ФЛК!"," ")</f>
        <v> </v>
      </c>
      <c r="N6" s="192"/>
    </row>
    <row r="7" spans="5:14" ht="12.75">
      <c r="E7" s="42"/>
      <c r="F7" s="42"/>
      <c r="G7" s="42"/>
      <c r="H7" s="42"/>
      <c r="I7" s="42"/>
      <c r="J7" s="42"/>
      <c r="K7" s="42"/>
      <c r="L7" s="42"/>
      <c r="M7" s="181" t="str">
        <f>IF((COUNTIF('ФЛК (информационный)'!G2:G39,"Внести подтверждение к нарушенному информационному ФЛК")&gt;0),"Ошибки инф. ФЛК!"," ")</f>
        <v> </v>
      </c>
      <c r="N7" s="181"/>
    </row>
    <row r="8" spans="1:9" ht="34.5" customHeight="1" thickBot="1">
      <c r="A8" s="44"/>
      <c r="B8" s="44"/>
      <c r="C8" s="44"/>
      <c r="D8" s="44"/>
      <c r="E8" s="44"/>
      <c r="F8" s="44"/>
      <c r="G8" s="44"/>
      <c r="H8" s="44"/>
      <c r="I8" s="44"/>
    </row>
    <row r="9" spans="1:15" s="49" customFormat="1" ht="16.5" thickBot="1">
      <c r="A9" s="168" t="s">
        <v>707</v>
      </c>
      <c r="B9" s="168"/>
      <c r="C9" s="168"/>
      <c r="D9" s="168" t="s">
        <v>708</v>
      </c>
      <c r="E9" s="168"/>
      <c r="F9" s="168"/>
      <c r="G9" s="168" t="s">
        <v>709</v>
      </c>
      <c r="H9" s="168"/>
      <c r="I9" s="48"/>
      <c r="K9" s="196" t="s">
        <v>742</v>
      </c>
      <c r="L9" s="197"/>
      <c r="M9" s="197"/>
      <c r="N9" s="198"/>
      <c r="O9" s="50"/>
    </row>
    <row r="10" spans="1:14" s="49" customFormat="1" ht="13.5" customHeight="1" thickBot="1">
      <c r="A10" s="170" t="s">
        <v>710</v>
      </c>
      <c r="B10" s="170"/>
      <c r="C10" s="170"/>
      <c r="D10" s="170"/>
      <c r="E10" s="170"/>
      <c r="F10" s="170"/>
      <c r="G10" s="170"/>
      <c r="H10" s="170"/>
      <c r="I10" s="51"/>
      <c r="K10" s="171" t="s">
        <v>711</v>
      </c>
      <c r="L10" s="166"/>
      <c r="M10" s="166"/>
      <c r="N10" s="167"/>
    </row>
    <row r="11" spans="1:14" s="49" customFormat="1" ht="20.25" customHeight="1" thickBot="1">
      <c r="A11" s="170" t="s">
        <v>862</v>
      </c>
      <c r="B11" s="170"/>
      <c r="C11" s="170"/>
      <c r="D11" s="193" t="s">
        <v>712</v>
      </c>
      <c r="E11" s="194"/>
      <c r="F11" s="195"/>
      <c r="G11" s="193" t="s">
        <v>713</v>
      </c>
      <c r="H11" s="195"/>
      <c r="I11" s="51"/>
      <c r="K11" s="193" t="s">
        <v>633</v>
      </c>
      <c r="L11" s="194"/>
      <c r="M11" s="194"/>
      <c r="N11" s="195"/>
    </row>
    <row r="12" spans="1:14" s="49" customFormat="1" ht="20.25" customHeight="1" thickBot="1">
      <c r="A12" s="170" t="s">
        <v>793</v>
      </c>
      <c r="B12" s="170"/>
      <c r="C12" s="170"/>
      <c r="D12" s="179"/>
      <c r="E12" s="175"/>
      <c r="F12" s="176"/>
      <c r="G12" s="179"/>
      <c r="H12" s="176"/>
      <c r="I12" s="51"/>
      <c r="K12" s="179"/>
      <c r="L12" s="175"/>
      <c r="M12" s="175"/>
      <c r="N12" s="176"/>
    </row>
    <row r="13" spans="1:14" s="49" customFormat="1" ht="18" customHeight="1" thickBot="1">
      <c r="A13" s="199" t="s">
        <v>854</v>
      </c>
      <c r="B13" s="200"/>
      <c r="C13" s="201"/>
      <c r="D13" s="177"/>
      <c r="E13" s="178"/>
      <c r="F13" s="172"/>
      <c r="G13" s="177"/>
      <c r="H13" s="172"/>
      <c r="I13" s="51"/>
      <c r="K13" s="179"/>
      <c r="L13" s="175"/>
      <c r="M13" s="175"/>
      <c r="N13" s="176"/>
    </row>
    <row r="14" spans="1:14" s="49" customFormat="1" ht="13.5" customHeight="1" thickBot="1">
      <c r="A14" s="170" t="s">
        <v>714</v>
      </c>
      <c r="B14" s="170"/>
      <c r="C14" s="170"/>
      <c r="D14" s="170"/>
      <c r="E14" s="170"/>
      <c r="F14" s="170"/>
      <c r="G14" s="170"/>
      <c r="H14" s="170"/>
      <c r="I14" s="51"/>
      <c r="K14" s="179"/>
      <c r="L14" s="175"/>
      <c r="M14" s="175"/>
      <c r="N14" s="176"/>
    </row>
    <row r="15" spans="1:14" s="49" customFormat="1" ht="24" customHeight="1" thickBot="1">
      <c r="A15" s="170" t="s">
        <v>715</v>
      </c>
      <c r="B15" s="170"/>
      <c r="C15" s="170"/>
      <c r="D15" s="173" t="s">
        <v>716</v>
      </c>
      <c r="E15" s="174"/>
      <c r="F15" s="169"/>
      <c r="G15" s="173" t="s">
        <v>717</v>
      </c>
      <c r="H15" s="169"/>
      <c r="I15" s="51"/>
      <c r="K15" s="177"/>
      <c r="L15" s="178"/>
      <c r="M15" s="178"/>
      <c r="N15" s="172"/>
    </row>
    <row r="16" spans="1:14" s="49" customFormat="1" ht="13.5" customHeight="1" thickBot="1">
      <c r="A16" s="170"/>
      <c r="B16" s="170"/>
      <c r="C16" s="170"/>
      <c r="D16" s="173" t="s">
        <v>794</v>
      </c>
      <c r="E16" s="174"/>
      <c r="F16" s="169"/>
      <c r="G16" s="173" t="s">
        <v>795</v>
      </c>
      <c r="H16" s="169"/>
      <c r="I16" s="156"/>
      <c r="J16" s="156"/>
      <c r="K16" s="156"/>
      <c r="L16" s="156"/>
      <c r="M16" s="156"/>
      <c r="N16" s="156"/>
    </row>
    <row r="17" spans="1:14" s="49" customFormat="1" ht="13.5" customHeight="1" thickBot="1">
      <c r="A17" s="170"/>
      <c r="B17" s="170"/>
      <c r="C17" s="170"/>
      <c r="D17" s="173"/>
      <c r="E17" s="174"/>
      <c r="F17" s="169"/>
      <c r="G17" s="173"/>
      <c r="H17" s="169"/>
      <c r="I17" s="156"/>
      <c r="J17" s="156"/>
      <c r="K17" s="156"/>
      <c r="L17" s="156"/>
      <c r="M17" s="156"/>
      <c r="N17" s="156"/>
    </row>
    <row r="18" spans="1:14" s="49" customFormat="1" ht="13.5" customHeight="1">
      <c r="A18" s="82"/>
      <c r="B18" s="82"/>
      <c r="C18" s="82"/>
      <c r="D18" s="82"/>
      <c r="E18" s="82"/>
      <c r="F18" s="82"/>
      <c r="G18" s="82"/>
      <c r="H18" s="82"/>
      <c r="I18" s="156"/>
      <c r="J18" s="156"/>
      <c r="K18" s="156"/>
      <c r="L18" s="156"/>
      <c r="M18" s="156"/>
      <c r="N18" s="156"/>
    </row>
    <row r="19" spans="1:14" s="49" customFormat="1" ht="13.5" customHeight="1">
      <c r="A19" s="82"/>
      <c r="B19" s="82"/>
      <c r="C19" s="82"/>
      <c r="D19" s="82"/>
      <c r="E19" s="82"/>
      <c r="F19" s="82"/>
      <c r="G19" s="82"/>
      <c r="H19" s="82"/>
      <c r="I19" s="156"/>
      <c r="J19" s="156"/>
      <c r="K19" s="156"/>
      <c r="L19" s="156"/>
      <c r="M19" s="156"/>
      <c r="N19" s="156"/>
    </row>
    <row r="20" spans="1:14" s="49" customFormat="1" ht="13.5" customHeight="1">
      <c r="A20" s="82"/>
      <c r="B20" s="82"/>
      <c r="C20" s="82"/>
      <c r="D20" s="82"/>
      <c r="E20" s="82"/>
      <c r="F20" s="82"/>
      <c r="G20" s="82"/>
      <c r="H20" s="82"/>
      <c r="I20" s="156"/>
      <c r="J20" s="156"/>
      <c r="K20" s="156"/>
      <c r="L20" s="156"/>
      <c r="M20" s="156"/>
      <c r="N20" s="156"/>
    </row>
    <row r="21" spans="1:14" ht="34.5" customHeight="1" thickBot="1">
      <c r="A21" s="52"/>
      <c r="B21" s="53"/>
      <c r="C21" s="53"/>
      <c r="D21" s="53"/>
      <c r="E21" s="53"/>
      <c r="F21" s="53"/>
      <c r="G21" s="53"/>
      <c r="H21" s="53"/>
      <c r="I21" s="156"/>
      <c r="J21" s="156"/>
      <c r="K21" s="156"/>
      <c r="L21" s="156"/>
      <c r="M21" s="156"/>
      <c r="N21" s="156"/>
    </row>
    <row r="22" spans="1:14" ht="24.75" customHeight="1" thickBot="1">
      <c r="A22" s="214" t="s">
        <v>800</v>
      </c>
      <c r="B22" s="215"/>
      <c r="C22" s="216"/>
      <c r="D22" s="205" t="s">
        <v>849</v>
      </c>
      <c r="E22" s="206"/>
      <c r="F22" s="206"/>
      <c r="G22" s="206"/>
      <c r="H22" s="206"/>
      <c r="I22" s="206"/>
      <c r="J22" s="206"/>
      <c r="K22" s="207"/>
      <c r="L22" s="182"/>
      <c r="M22" s="182"/>
      <c r="N22" s="182"/>
    </row>
    <row r="23" spans="1:14" ht="19.5" customHeight="1" thickBot="1">
      <c r="A23" s="211" t="s">
        <v>785</v>
      </c>
      <c r="B23" s="212"/>
      <c r="C23" s="213"/>
      <c r="D23" s="208" t="s">
        <v>699</v>
      </c>
      <c r="E23" s="209"/>
      <c r="F23" s="209"/>
      <c r="G23" s="209"/>
      <c r="H23" s="209"/>
      <c r="I23" s="209"/>
      <c r="J23" s="209"/>
      <c r="K23" s="210"/>
      <c r="L23" s="182"/>
      <c r="M23" s="182"/>
      <c r="N23" s="182"/>
    </row>
    <row r="24" spans="1:14" ht="13.5" thickBot="1">
      <c r="A24" s="202"/>
      <c r="B24" s="203"/>
      <c r="C24" s="204"/>
      <c r="D24" s="54"/>
      <c r="E24" s="54"/>
      <c r="F24" s="54"/>
      <c r="G24" s="54"/>
      <c r="H24" s="54"/>
      <c r="I24" s="54"/>
      <c r="J24" s="54"/>
      <c r="K24" s="55"/>
      <c r="L24" s="182"/>
      <c r="M24" s="182"/>
      <c r="N24" s="182"/>
    </row>
    <row r="25" spans="1:14" ht="13.5" thickBot="1">
      <c r="A25" s="217" t="s">
        <v>718</v>
      </c>
      <c r="B25" s="218"/>
      <c r="C25" s="218"/>
      <c r="D25" s="218"/>
      <c r="E25" s="219"/>
      <c r="F25" s="39" t="s">
        <v>719</v>
      </c>
      <c r="G25" s="40"/>
      <c r="H25" s="40"/>
      <c r="I25" s="40"/>
      <c r="J25" s="40"/>
      <c r="K25" s="56"/>
      <c r="L25" s="182"/>
      <c r="M25" s="182"/>
      <c r="N25" s="182"/>
    </row>
    <row r="26" spans="1:14" ht="9.75" customHeight="1" thickBot="1">
      <c r="A26" s="220">
        <v>1</v>
      </c>
      <c r="B26" s="221"/>
      <c r="C26" s="221"/>
      <c r="D26" s="221"/>
      <c r="E26" s="222"/>
      <c r="F26" s="57">
        <v>2</v>
      </c>
      <c r="G26" s="58"/>
      <c r="H26" s="58"/>
      <c r="I26" s="58"/>
      <c r="J26" s="58"/>
      <c r="K26" s="59"/>
      <c r="L26" s="182"/>
      <c r="M26" s="182"/>
      <c r="N26" s="182"/>
    </row>
    <row r="27" spans="1:14" ht="13.5" customHeight="1" thickBot="1">
      <c r="A27" s="227"/>
      <c r="B27" s="227"/>
      <c r="C27" s="227"/>
      <c r="D27" s="227"/>
      <c r="E27" s="227"/>
      <c r="F27" s="227"/>
      <c r="G27" s="227"/>
      <c r="H27" s="39"/>
      <c r="I27" s="40"/>
      <c r="J27" s="40"/>
      <c r="K27" s="56"/>
      <c r="L27" s="182"/>
      <c r="M27" s="182"/>
      <c r="N27" s="182"/>
    </row>
    <row r="28" spans="1:14" ht="13.5" customHeight="1" thickBo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182"/>
      <c r="M28" s="182"/>
      <c r="N28" s="182"/>
    </row>
    <row r="29" spans="1:14" ht="18" customHeight="1" thickBot="1">
      <c r="A29" s="211" t="s">
        <v>786</v>
      </c>
      <c r="B29" s="223"/>
      <c r="C29" s="224"/>
      <c r="D29" s="208" t="s">
        <v>715</v>
      </c>
      <c r="E29" s="209"/>
      <c r="F29" s="209"/>
      <c r="G29" s="209"/>
      <c r="H29" s="209"/>
      <c r="I29" s="209"/>
      <c r="J29" s="209"/>
      <c r="K29" s="210"/>
      <c r="L29" s="44"/>
      <c r="M29" s="44"/>
      <c r="N29" s="44"/>
    </row>
    <row r="30" spans="1:15" ht="14.25" customHeight="1" thickBot="1">
      <c r="A30" s="60"/>
      <c r="B30" s="61"/>
      <c r="C30" s="61"/>
      <c r="D30" s="62"/>
      <c r="E30" s="62"/>
      <c r="F30" s="62"/>
      <c r="G30" s="62"/>
      <c r="H30" s="62"/>
      <c r="I30" s="62"/>
      <c r="J30" s="62"/>
      <c r="K30" s="63"/>
      <c r="L30" s="21" t="s">
        <v>791</v>
      </c>
      <c r="M30" s="22"/>
      <c r="N30" s="23">
        <f ca="1">TODAY()</f>
        <v>42564</v>
      </c>
      <c r="O30" s="44"/>
    </row>
    <row r="31" spans="1:14" ht="16.5" customHeight="1" thickBot="1">
      <c r="A31" s="211" t="s">
        <v>785</v>
      </c>
      <c r="B31" s="225"/>
      <c r="C31" s="226"/>
      <c r="D31" s="208" t="s">
        <v>700</v>
      </c>
      <c r="E31" s="209"/>
      <c r="F31" s="209"/>
      <c r="G31" s="209"/>
      <c r="H31" s="209"/>
      <c r="I31" s="209"/>
      <c r="J31" s="209"/>
      <c r="K31" s="210"/>
      <c r="L31" s="21" t="s">
        <v>792</v>
      </c>
      <c r="M31" s="44"/>
      <c r="N31" s="64" t="str">
        <f>IF(D22=0," ",VLOOKUP(D22,Списки!A2:B90,2,0))&amp;IF(D22=0," "," м")</f>
        <v>155 м</v>
      </c>
    </row>
    <row r="33" ht="12.75">
      <c r="A33" s="21" t="s">
        <v>883</v>
      </c>
    </row>
    <row r="39" ht="12.75">
      <c r="M39" s="22"/>
    </row>
  </sheetData>
  <sheetProtection password="EC45" sheet="1"/>
  <mergeCells count="39">
    <mergeCell ref="A25:E25"/>
    <mergeCell ref="A26:E26"/>
    <mergeCell ref="A29:C29"/>
    <mergeCell ref="A31:C31"/>
    <mergeCell ref="A27:C27"/>
    <mergeCell ref="D27:E27"/>
    <mergeCell ref="D29:K29"/>
    <mergeCell ref="D31:K31"/>
    <mergeCell ref="F27:G27"/>
    <mergeCell ref="A24:C24"/>
    <mergeCell ref="D22:K22"/>
    <mergeCell ref="D23:K23"/>
    <mergeCell ref="G14:H14"/>
    <mergeCell ref="A15:C17"/>
    <mergeCell ref="D15:F15"/>
    <mergeCell ref="A23:C23"/>
    <mergeCell ref="A22:C22"/>
    <mergeCell ref="G15:H15"/>
    <mergeCell ref="A11:C11"/>
    <mergeCell ref="A10:F10"/>
    <mergeCell ref="G10:H10"/>
    <mergeCell ref="A12:C12"/>
    <mergeCell ref="D11:F13"/>
    <mergeCell ref="G11:H13"/>
    <mergeCell ref="A13:C13"/>
    <mergeCell ref="A9:C9"/>
    <mergeCell ref="D9:F9"/>
    <mergeCell ref="G9:H9"/>
    <mergeCell ref="K9:N9"/>
    <mergeCell ref="M7:N7"/>
    <mergeCell ref="L22:N28"/>
    <mergeCell ref="D2:L2"/>
    <mergeCell ref="D4:L5"/>
    <mergeCell ref="M6:N6"/>
    <mergeCell ref="K11:N15"/>
    <mergeCell ref="D16:F17"/>
    <mergeCell ref="G16:H17"/>
    <mergeCell ref="A14:F14"/>
    <mergeCell ref="K10:N10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32"/>
  <sheetViews>
    <sheetView showGridLines="0" zoomScale="70" zoomScaleNormal="70" zoomScaleSheetLayoutView="70" zoomScalePageLayoutView="0" workbookViewId="0" topLeftCell="A11">
      <selection activeCell="D37" sqref="D37"/>
    </sheetView>
  </sheetViews>
  <sheetFormatPr defaultColWidth="9.140625" defaultRowHeight="12.75"/>
  <cols>
    <col min="1" max="1" width="3.28125" style="5" customWidth="1"/>
    <col min="2" max="2" width="38.7109375" style="5" customWidth="1"/>
    <col min="3" max="3" width="4.28125" style="5" customWidth="1"/>
    <col min="4" max="13" width="14.7109375" style="5" customWidth="1"/>
    <col min="14" max="14" width="17.421875" style="5" customWidth="1"/>
    <col min="15" max="15" width="15.00390625" style="5" customWidth="1"/>
    <col min="16" max="16" width="16.574218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28"/>
      <c r="M1" s="228"/>
      <c r="N1" s="4"/>
      <c r="Q1" s="6"/>
    </row>
    <row r="2" spans="1:18" s="17" customFormat="1" ht="15.75" customHeight="1">
      <c r="A2" s="253" t="s">
        <v>725</v>
      </c>
      <c r="B2" s="253"/>
      <c r="C2" s="253"/>
      <c r="D2" s="253"/>
      <c r="E2" s="103"/>
      <c r="F2" s="119" t="str">
        <f>IF('Титул ф.9'!D22=0," ",'Титул ф.9'!D22)</f>
        <v>Ульяновский областной суд </v>
      </c>
      <c r="G2" s="120"/>
      <c r="H2" s="120"/>
      <c r="I2" s="120"/>
      <c r="J2" s="121"/>
      <c r="K2" s="94"/>
      <c r="L2" s="94"/>
      <c r="M2" s="3"/>
      <c r="N2" s="3"/>
      <c r="O2" s="3"/>
      <c r="P2" s="5"/>
      <c r="Q2" s="5"/>
      <c r="R2" s="5"/>
    </row>
    <row r="3" spans="4:17" s="24" customFormat="1" ht="18.75" customHeight="1">
      <c r="D3" s="93"/>
      <c r="E3" s="93"/>
      <c r="F3" s="129" t="s">
        <v>726</v>
      </c>
      <c r="G3" s="124"/>
      <c r="H3" s="151" t="s">
        <v>863</v>
      </c>
      <c r="I3" s="152"/>
      <c r="J3" s="153"/>
      <c r="K3" s="126"/>
      <c r="L3" s="126"/>
      <c r="M3" s="26"/>
      <c r="N3" s="26"/>
      <c r="O3" s="26"/>
      <c r="P3" s="27"/>
      <c r="Q3" s="25"/>
    </row>
    <row r="4" spans="4:16" s="24" customFormat="1" ht="15.75" customHeight="1">
      <c r="D4" s="28"/>
      <c r="E4" s="28"/>
      <c r="F4" s="129" t="s">
        <v>731</v>
      </c>
      <c r="G4" s="125"/>
      <c r="H4" s="122" t="s">
        <v>55</v>
      </c>
      <c r="I4" s="123"/>
      <c r="J4" s="128"/>
      <c r="K4" s="127"/>
      <c r="L4" s="127"/>
      <c r="M4" s="26"/>
      <c r="N4" s="25"/>
      <c r="O4" s="25"/>
      <c r="P4" s="25"/>
    </row>
    <row r="5" spans="1:16" s="25" customFormat="1" ht="51" customHeight="1">
      <c r="A5" s="262" t="s">
        <v>856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</row>
    <row r="6" spans="1:16" s="25" customFormat="1" ht="20.25" customHeight="1">
      <c r="A6" s="263" t="s">
        <v>16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</row>
    <row r="7" spans="1:19" s="27" customFormat="1" ht="27.75" customHeight="1">
      <c r="A7" s="254" t="s">
        <v>14</v>
      </c>
      <c r="B7" s="255"/>
      <c r="C7" s="258" t="s">
        <v>736</v>
      </c>
      <c r="D7" s="232" t="s">
        <v>898</v>
      </c>
      <c r="E7" s="232" t="s">
        <v>899</v>
      </c>
      <c r="F7" s="232" t="s">
        <v>11</v>
      </c>
      <c r="G7" s="232" t="s">
        <v>900</v>
      </c>
      <c r="H7" s="232" t="s">
        <v>901</v>
      </c>
      <c r="I7" s="232"/>
      <c r="J7" s="232"/>
      <c r="K7" s="233" t="s">
        <v>8</v>
      </c>
      <c r="L7" s="261" t="s">
        <v>10</v>
      </c>
      <c r="M7" s="261"/>
      <c r="N7" s="260" t="s">
        <v>902</v>
      </c>
      <c r="O7" s="234" t="s">
        <v>9</v>
      </c>
      <c r="P7" s="235"/>
      <c r="Q7" s="78"/>
      <c r="R7" s="78"/>
      <c r="S7" s="78"/>
    </row>
    <row r="8" spans="1:20" s="27" customFormat="1" ht="149.25" customHeight="1">
      <c r="A8" s="256"/>
      <c r="B8" s="257"/>
      <c r="C8" s="259"/>
      <c r="D8" s="232"/>
      <c r="E8" s="232"/>
      <c r="F8" s="232"/>
      <c r="G8" s="232"/>
      <c r="H8" s="31" t="s">
        <v>895</v>
      </c>
      <c r="I8" s="31" t="s">
        <v>896</v>
      </c>
      <c r="J8" s="104" t="s">
        <v>787</v>
      </c>
      <c r="K8" s="233"/>
      <c r="L8" s="113" t="s">
        <v>788</v>
      </c>
      <c r="M8" s="113" t="s">
        <v>897</v>
      </c>
      <c r="N8" s="260"/>
      <c r="O8" s="116" t="s">
        <v>911</v>
      </c>
      <c r="P8" s="118" t="s">
        <v>903</v>
      </c>
      <c r="Q8" s="78"/>
      <c r="R8" s="78"/>
      <c r="S8" s="78"/>
      <c r="T8" s="32"/>
    </row>
    <row r="9" spans="1:20" s="27" customFormat="1" ht="12.75" customHeight="1">
      <c r="A9" s="264" t="s">
        <v>770</v>
      </c>
      <c r="B9" s="264"/>
      <c r="C9" s="114"/>
      <c r="D9" s="30">
        <v>1</v>
      </c>
      <c r="E9" s="30">
        <v>2</v>
      </c>
      <c r="F9" s="30">
        <v>3</v>
      </c>
      <c r="G9" s="30">
        <v>4</v>
      </c>
      <c r="H9" s="30">
        <v>5</v>
      </c>
      <c r="I9" s="30">
        <v>6</v>
      </c>
      <c r="J9" s="30">
        <v>7</v>
      </c>
      <c r="K9" s="30">
        <v>8</v>
      </c>
      <c r="L9" s="30">
        <v>9</v>
      </c>
      <c r="M9" s="30">
        <v>10</v>
      </c>
      <c r="N9" s="115">
        <v>11</v>
      </c>
      <c r="O9" s="30">
        <v>12</v>
      </c>
      <c r="P9" s="30">
        <v>13</v>
      </c>
      <c r="Q9" s="78"/>
      <c r="R9" s="78"/>
      <c r="S9" s="78"/>
      <c r="T9" s="32"/>
    </row>
    <row r="10" spans="1:20" s="27" customFormat="1" ht="36" customHeight="1">
      <c r="A10" s="265" t="s">
        <v>13</v>
      </c>
      <c r="B10" s="265"/>
      <c r="C10" s="91">
        <v>1</v>
      </c>
      <c r="D10" s="134">
        <v>19</v>
      </c>
      <c r="E10" s="134">
        <v>66</v>
      </c>
      <c r="F10" s="154"/>
      <c r="G10" s="134">
        <v>0</v>
      </c>
      <c r="H10" s="134">
        <v>64</v>
      </c>
      <c r="I10" s="134">
        <v>0</v>
      </c>
      <c r="J10" s="134">
        <v>64</v>
      </c>
      <c r="K10" s="154"/>
      <c r="L10" s="134">
        <v>64</v>
      </c>
      <c r="M10" s="134">
        <v>0</v>
      </c>
      <c r="N10" s="134">
        <v>21</v>
      </c>
      <c r="O10" s="66">
        <v>31019</v>
      </c>
      <c r="P10" s="134">
        <v>0</v>
      </c>
      <c r="Q10" s="78"/>
      <c r="R10" s="78"/>
      <c r="S10" s="78"/>
      <c r="T10" s="32"/>
    </row>
    <row r="11" spans="1:20" s="27" customFormat="1" ht="33" customHeight="1">
      <c r="A11" s="266" t="s">
        <v>888</v>
      </c>
      <c r="B11" s="117" t="s">
        <v>889</v>
      </c>
      <c r="C11" s="91">
        <v>2</v>
      </c>
      <c r="D11" s="134">
        <v>19</v>
      </c>
      <c r="E11" s="134">
        <v>65</v>
      </c>
      <c r="F11" s="154"/>
      <c r="G11" s="134">
        <v>0</v>
      </c>
      <c r="H11" s="134">
        <v>64</v>
      </c>
      <c r="I11" s="134">
        <v>0</v>
      </c>
      <c r="J11" s="134">
        <v>64</v>
      </c>
      <c r="K11" s="154"/>
      <c r="L11" s="134">
        <v>64</v>
      </c>
      <c r="M11" s="134">
        <v>0</v>
      </c>
      <c r="N11" s="134">
        <v>20</v>
      </c>
      <c r="O11" s="66">
        <v>31019</v>
      </c>
      <c r="P11" s="134">
        <v>0</v>
      </c>
      <c r="Q11" s="92"/>
      <c r="R11" s="92"/>
      <c r="S11" s="92"/>
      <c r="T11" s="92"/>
    </row>
    <row r="12" spans="1:20" s="27" customFormat="1" ht="33" customHeight="1">
      <c r="A12" s="267"/>
      <c r="B12" s="117" t="s">
        <v>890</v>
      </c>
      <c r="C12" s="91">
        <v>3</v>
      </c>
      <c r="D12" s="134">
        <v>0</v>
      </c>
      <c r="E12" s="134">
        <v>1</v>
      </c>
      <c r="F12" s="154"/>
      <c r="G12" s="134">
        <v>0</v>
      </c>
      <c r="H12" s="134">
        <v>0</v>
      </c>
      <c r="I12" s="134">
        <v>0</v>
      </c>
      <c r="J12" s="134">
        <v>0</v>
      </c>
      <c r="K12" s="154"/>
      <c r="L12" s="134">
        <v>0</v>
      </c>
      <c r="M12" s="134">
        <v>0</v>
      </c>
      <c r="N12" s="134">
        <v>1</v>
      </c>
      <c r="O12" s="66">
        <v>0</v>
      </c>
      <c r="P12" s="134">
        <v>0</v>
      </c>
      <c r="Q12" s="92"/>
      <c r="R12" s="92"/>
      <c r="S12" s="92"/>
      <c r="T12" s="92"/>
    </row>
    <row r="13" spans="16:20" s="27" customFormat="1" ht="14.25" customHeight="1">
      <c r="P13" s="33"/>
      <c r="Q13" s="33"/>
      <c r="R13" s="33"/>
      <c r="S13" s="33"/>
      <c r="T13" s="33"/>
    </row>
    <row r="14" spans="16:20" s="27" customFormat="1" ht="14.25" customHeight="1">
      <c r="P14" s="33"/>
      <c r="Q14" s="33"/>
      <c r="R14" s="33"/>
      <c r="S14" s="33"/>
      <c r="T14" s="33"/>
    </row>
    <row r="15" spans="16:20" s="27" customFormat="1" ht="14.25" customHeight="1">
      <c r="P15" s="33"/>
      <c r="Q15" s="33"/>
      <c r="R15" s="33"/>
      <c r="S15" s="33"/>
      <c r="T15" s="33"/>
    </row>
    <row r="16" spans="1:16" s="27" customFormat="1" ht="43.5" customHeight="1">
      <c r="A16" s="262" t="s">
        <v>857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</row>
    <row r="17" spans="1:16" s="27" customFormat="1" ht="30" customHeight="1">
      <c r="A17" s="263" t="s">
        <v>17</v>
      </c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</row>
    <row r="18" spans="1:20" s="27" customFormat="1" ht="33.75" customHeight="1">
      <c r="A18" s="232" t="s">
        <v>769</v>
      </c>
      <c r="B18" s="232"/>
      <c r="C18" s="242" t="s">
        <v>796</v>
      </c>
      <c r="D18" s="232" t="s">
        <v>904</v>
      </c>
      <c r="E18" s="232" t="s">
        <v>905</v>
      </c>
      <c r="F18" s="243" t="s">
        <v>906</v>
      </c>
      <c r="G18" s="243"/>
      <c r="H18" s="243"/>
      <c r="I18" s="243"/>
      <c r="J18" s="243"/>
      <c r="K18" s="232" t="s">
        <v>908</v>
      </c>
      <c r="L18" s="229" t="s">
        <v>7</v>
      </c>
      <c r="M18" s="229" t="s">
        <v>909</v>
      </c>
      <c r="N18" s="250" t="s">
        <v>5</v>
      </c>
      <c r="O18" s="246" t="s">
        <v>6</v>
      </c>
      <c r="P18" s="247"/>
      <c r="Q18" s="75"/>
      <c r="R18" s="76"/>
      <c r="S18" s="76"/>
      <c r="T18" s="76"/>
    </row>
    <row r="19" spans="1:20" s="27" customFormat="1" ht="30" customHeight="1">
      <c r="A19" s="232"/>
      <c r="B19" s="232"/>
      <c r="C19" s="242"/>
      <c r="D19" s="232"/>
      <c r="E19" s="232"/>
      <c r="F19" s="232" t="s">
        <v>732</v>
      </c>
      <c r="G19" s="232"/>
      <c r="H19" s="232" t="s">
        <v>733</v>
      </c>
      <c r="I19" s="232"/>
      <c r="J19" s="243" t="s">
        <v>734</v>
      </c>
      <c r="K19" s="232"/>
      <c r="L19" s="230"/>
      <c r="M19" s="230"/>
      <c r="N19" s="251"/>
      <c r="O19" s="248"/>
      <c r="P19" s="249"/>
      <c r="Q19" s="75"/>
      <c r="R19" s="76"/>
      <c r="S19" s="76"/>
      <c r="T19" s="76"/>
    </row>
    <row r="20" spans="1:20" s="27" customFormat="1" ht="93" customHeight="1">
      <c r="A20" s="232"/>
      <c r="B20" s="232"/>
      <c r="C20" s="242"/>
      <c r="D20" s="232"/>
      <c r="E20" s="232"/>
      <c r="F20" s="31" t="s">
        <v>907</v>
      </c>
      <c r="G20" s="31" t="s">
        <v>735</v>
      </c>
      <c r="H20" s="31" t="s">
        <v>907</v>
      </c>
      <c r="I20" s="31" t="s">
        <v>735</v>
      </c>
      <c r="J20" s="243"/>
      <c r="K20" s="232"/>
      <c r="L20" s="231"/>
      <c r="M20" s="231"/>
      <c r="N20" s="252"/>
      <c r="O20" s="130" t="s">
        <v>859</v>
      </c>
      <c r="P20" s="130" t="s">
        <v>860</v>
      </c>
      <c r="Q20" s="75"/>
      <c r="R20" s="76"/>
      <c r="S20" s="76"/>
      <c r="T20" s="76"/>
    </row>
    <row r="21" spans="1:16" s="131" customFormat="1" ht="15.75" customHeight="1">
      <c r="A21" s="236" t="s">
        <v>770</v>
      </c>
      <c r="B21" s="237"/>
      <c r="C21" s="30"/>
      <c r="D21" s="30">
        <v>1</v>
      </c>
      <c r="E21" s="30">
        <v>2</v>
      </c>
      <c r="F21" s="30">
        <v>3</v>
      </c>
      <c r="G21" s="30">
        <v>4</v>
      </c>
      <c r="H21" s="30">
        <v>5</v>
      </c>
      <c r="I21" s="30">
        <v>6</v>
      </c>
      <c r="J21" s="30">
        <v>7</v>
      </c>
      <c r="K21" s="30">
        <v>8</v>
      </c>
      <c r="L21" s="30">
        <v>9</v>
      </c>
      <c r="M21" s="30">
        <v>10</v>
      </c>
      <c r="N21" s="30">
        <v>11</v>
      </c>
      <c r="O21" s="30">
        <v>12</v>
      </c>
      <c r="P21" s="30">
        <v>13</v>
      </c>
    </row>
    <row r="22" spans="1:16" s="27" customFormat="1" ht="27.75" customHeight="1">
      <c r="A22" s="238" t="s">
        <v>910</v>
      </c>
      <c r="B22" s="238"/>
      <c r="C22" s="30">
        <v>1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4">
        <v>0</v>
      </c>
      <c r="P22" s="134">
        <v>0</v>
      </c>
    </row>
    <row r="23" spans="1:16" s="27" customFormat="1" ht="24" customHeight="1">
      <c r="A23" s="244" t="s">
        <v>891</v>
      </c>
      <c r="B23" s="245"/>
      <c r="C23" s="30">
        <v>2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4">
        <v>0</v>
      </c>
      <c r="P23" s="134">
        <v>0</v>
      </c>
    </row>
    <row r="24" spans="1:16" s="27" customFormat="1" ht="24" customHeight="1">
      <c r="A24" s="239" t="s">
        <v>771</v>
      </c>
      <c r="B24" s="132" t="s">
        <v>772</v>
      </c>
      <c r="C24" s="30">
        <v>3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</row>
    <row r="25" spans="1:16" s="25" customFormat="1" ht="24" customHeight="1">
      <c r="A25" s="240"/>
      <c r="B25" s="132" t="s">
        <v>773</v>
      </c>
      <c r="C25" s="30">
        <v>4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4">
        <v>0</v>
      </c>
      <c r="P25" s="134">
        <v>0</v>
      </c>
    </row>
    <row r="26" spans="1:16" s="25" customFormat="1" ht="33" customHeight="1">
      <c r="A26" s="240"/>
      <c r="B26" s="133" t="s">
        <v>774</v>
      </c>
      <c r="C26" s="30">
        <v>5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</row>
    <row r="27" spans="1:16" s="25" customFormat="1" ht="33" customHeight="1">
      <c r="A27" s="241"/>
      <c r="B27" s="133" t="s">
        <v>775</v>
      </c>
      <c r="C27" s="30">
        <v>6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</row>
    <row r="28" spans="1:16" s="27" customFormat="1" ht="24" customHeight="1">
      <c r="A28" s="244" t="s">
        <v>892</v>
      </c>
      <c r="B28" s="245"/>
      <c r="C28" s="30">
        <v>7</v>
      </c>
      <c r="D28" s="134">
        <v>0</v>
      </c>
      <c r="E28" s="134">
        <v>0</v>
      </c>
      <c r="F28" s="134">
        <v>0</v>
      </c>
      <c r="G28" s="134">
        <v>0</v>
      </c>
      <c r="H28" s="134">
        <v>0</v>
      </c>
      <c r="I28" s="134">
        <v>0</v>
      </c>
      <c r="J28" s="134">
        <v>0</v>
      </c>
      <c r="K28" s="134">
        <v>0</v>
      </c>
      <c r="L28" s="134">
        <v>0</v>
      </c>
      <c r="M28" s="134">
        <v>0</v>
      </c>
      <c r="N28" s="134">
        <v>0</v>
      </c>
      <c r="O28" s="134">
        <v>0</v>
      </c>
      <c r="P28" s="134">
        <v>0</v>
      </c>
    </row>
    <row r="29" spans="1:16" s="27" customFormat="1" ht="24" customHeight="1">
      <c r="A29" s="239" t="s">
        <v>771</v>
      </c>
      <c r="B29" s="132" t="s">
        <v>772</v>
      </c>
      <c r="C29" s="30">
        <v>8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4">
        <v>0</v>
      </c>
      <c r="P29" s="134">
        <v>0</v>
      </c>
    </row>
    <row r="30" spans="1:16" s="25" customFormat="1" ht="24" customHeight="1">
      <c r="A30" s="240"/>
      <c r="B30" s="132" t="s">
        <v>773</v>
      </c>
      <c r="C30" s="30">
        <v>9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</row>
    <row r="31" spans="1:16" s="25" customFormat="1" ht="33" customHeight="1">
      <c r="A31" s="240"/>
      <c r="B31" s="133" t="s">
        <v>774</v>
      </c>
      <c r="C31" s="30">
        <v>10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4">
        <v>0</v>
      </c>
      <c r="P31" s="134">
        <v>0</v>
      </c>
    </row>
    <row r="32" spans="1:16" s="25" customFormat="1" ht="33" customHeight="1">
      <c r="A32" s="241"/>
      <c r="B32" s="133" t="s">
        <v>775</v>
      </c>
      <c r="C32" s="30">
        <v>11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</row>
  </sheetData>
  <sheetProtection/>
  <mergeCells count="39">
    <mergeCell ref="A28:B28"/>
    <mergeCell ref="A29:A32"/>
    <mergeCell ref="A5:P5"/>
    <mergeCell ref="A6:P6"/>
    <mergeCell ref="A16:P16"/>
    <mergeCell ref="A17:P17"/>
    <mergeCell ref="A9:B9"/>
    <mergeCell ref="A10:B10"/>
    <mergeCell ref="A11:A12"/>
    <mergeCell ref="J19:J20"/>
    <mergeCell ref="O18:P19"/>
    <mergeCell ref="N18:N20"/>
    <mergeCell ref="A2:D2"/>
    <mergeCell ref="A7:B8"/>
    <mergeCell ref="C7:C8"/>
    <mergeCell ref="E7:E8"/>
    <mergeCell ref="G7:G8"/>
    <mergeCell ref="H7:J7"/>
    <mergeCell ref="N7:N8"/>
    <mergeCell ref="L7:M7"/>
    <mergeCell ref="O7:P7"/>
    <mergeCell ref="A21:B21"/>
    <mergeCell ref="A22:B22"/>
    <mergeCell ref="A24:A27"/>
    <mergeCell ref="A18:B20"/>
    <mergeCell ref="C18:C20"/>
    <mergeCell ref="F18:J18"/>
    <mergeCell ref="M18:M20"/>
    <mergeCell ref="K18:K20"/>
    <mergeCell ref="A23:B23"/>
    <mergeCell ref="D7:D8"/>
    <mergeCell ref="K7:K8"/>
    <mergeCell ref="E18:E20"/>
    <mergeCell ref="D18:D20"/>
    <mergeCell ref="L1:M1"/>
    <mergeCell ref="L18:L20"/>
    <mergeCell ref="F19:G19"/>
    <mergeCell ref="H19:I19"/>
    <mergeCell ref="F7:F8"/>
  </mergeCells>
  <conditionalFormatting sqref="D22:M27 D10:E12 G10:J12 L10:O12">
    <cfRule type="cellIs" priority="7" dxfId="0" operator="lessThan" stopIfTrue="1">
      <formula>0</formula>
    </cfRule>
  </conditionalFormatting>
  <conditionalFormatting sqref="N22:P27">
    <cfRule type="cellIs" priority="6" dxfId="0" operator="lessThan" stopIfTrue="1">
      <formula>0</formula>
    </cfRule>
  </conditionalFormatting>
  <conditionalFormatting sqref="D28:M32">
    <cfRule type="cellIs" priority="5" dxfId="0" operator="lessThan" stopIfTrue="1">
      <formula>0</formula>
    </cfRule>
  </conditionalFormatting>
  <conditionalFormatting sqref="N28:P32">
    <cfRule type="cellIs" priority="4" dxfId="0" operator="lessThan" stopIfTrue="1">
      <formula>0</formula>
    </cfRule>
  </conditionalFormatting>
  <conditionalFormatting sqref="P10:P12">
    <cfRule type="cellIs" priority="3" dxfId="0" operator="lessThan" stopIfTrue="1">
      <formula>0</formula>
    </cfRule>
  </conditionalFormatting>
  <conditionalFormatting sqref="F10:F12">
    <cfRule type="cellIs" priority="2" dxfId="0" operator="lessThan" stopIfTrue="1">
      <formula>0</formula>
    </cfRule>
  </conditionalFormatting>
  <conditionalFormatting sqref="K10:K12">
    <cfRule type="cellIs" priority="1" dxfId="0" operator="lessThan" stopIfTrue="1">
      <formula>0</formula>
    </cfRule>
  </conditionalFormatting>
  <printOptions/>
  <pageMargins left="0.984251968503937" right="0" top="0.7874015748031497" bottom="0.1968503937007874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1:AF47"/>
  <sheetViews>
    <sheetView showGridLines="0" zoomScale="60" zoomScaleNormal="60" zoomScaleSheetLayoutView="75" zoomScalePageLayoutView="0" workbookViewId="0" topLeftCell="D16">
      <selection activeCell="H38" sqref="H38"/>
    </sheetView>
  </sheetViews>
  <sheetFormatPr defaultColWidth="9.140625" defaultRowHeight="12.75"/>
  <cols>
    <col min="1" max="1" width="6.00390625" style="5" customWidth="1"/>
    <col min="2" max="2" width="5.7109375" style="5" customWidth="1"/>
    <col min="3" max="3" width="44.421875" style="5" customWidth="1"/>
    <col min="4" max="4" width="4.7109375" style="7" customWidth="1"/>
    <col min="5" max="5" width="12.00390625" style="7" customWidth="1"/>
    <col min="6" max="7" width="11.7109375" style="5" customWidth="1"/>
    <col min="8" max="8" width="12.140625" style="5" customWidth="1"/>
    <col min="9" max="9" width="13.140625" style="5" customWidth="1"/>
    <col min="10" max="10" width="12.7109375" style="5" customWidth="1"/>
    <col min="11" max="16" width="11.7109375" style="5" customWidth="1"/>
    <col min="17" max="17" width="12.7109375" style="5" customWidth="1"/>
    <col min="18" max="18" width="80.421875" style="5" customWidth="1"/>
    <col min="19" max="19" width="13.57421875" style="5" customWidth="1"/>
    <col min="20" max="20" width="12.7109375" style="5" customWidth="1"/>
    <col min="21" max="25" width="11.7109375" style="5" customWidth="1"/>
    <col min="26" max="26" width="12.7109375" style="5" customWidth="1"/>
    <col min="27" max="27" width="11.7109375" style="5" customWidth="1"/>
    <col min="28" max="28" width="12.8515625" style="5" customWidth="1"/>
    <col min="29" max="29" width="13.8515625" style="5" customWidth="1"/>
    <col min="30" max="30" width="16.421875" style="5" customWidth="1"/>
    <col min="31" max="31" width="12.8515625" style="5" customWidth="1"/>
    <col min="32" max="32" width="12.140625" style="5" customWidth="1"/>
    <col min="33" max="16384" width="9.140625" style="5" customWidth="1"/>
  </cols>
  <sheetData>
    <row r="1" spans="7:18" s="17" customFormat="1" ht="9.75" customHeight="1"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0" s="17" customFormat="1" ht="21" customHeight="1">
      <c r="A2" s="150" t="s">
        <v>725</v>
      </c>
      <c r="B2" s="106"/>
      <c r="C2" s="106"/>
      <c r="D2" s="106"/>
      <c r="E2" s="329" t="str">
        <f>IF('Титул ф.9'!D22=0," ",'Титул ф.9'!D22)</f>
        <v>Ульяновский областной суд </v>
      </c>
      <c r="F2" s="330"/>
      <c r="G2" s="330"/>
      <c r="H2" s="330"/>
      <c r="I2" s="330"/>
      <c r="J2" s="330"/>
      <c r="K2" s="331"/>
      <c r="L2" s="108"/>
      <c r="M2" s="108"/>
      <c r="N2" s="108"/>
      <c r="O2" s="108"/>
      <c r="P2" s="108"/>
      <c r="Q2" s="108"/>
      <c r="R2" s="3"/>
      <c r="S2" s="5"/>
      <c r="T2" s="5"/>
    </row>
    <row r="3" spans="1:31" s="27" customFormat="1" ht="81.75" customHeight="1">
      <c r="A3" s="291" t="s">
        <v>53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</row>
    <row r="4" spans="1:31" s="27" customFormat="1" ht="29.25" customHeight="1">
      <c r="A4" s="292" t="s">
        <v>19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</row>
    <row r="5" spans="1:32" s="29" customFormat="1" ht="108.75" customHeight="1">
      <c r="A5" s="293" t="s">
        <v>52</v>
      </c>
      <c r="B5" s="293"/>
      <c r="C5" s="293"/>
      <c r="D5" s="294" t="s">
        <v>796</v>
      </c>
      <c r="E5" s="295" t="s">
        <v>913</v>
      </c>
      <c r="F5" s="296"/>
      <c r="G5" s="296"/>
      <c r="H5" s="296"/>
      <c r="I5" s="297"/>
      <c r="J5" s="243" t="s">
        <v>930</v>
      </c>
      <c r="K5" s="298" t="s">
        <v>921</v>
      </c>
      <c r="L5" s="298"/>
      <c r="M5" s="298"/>
      <c r="N5" s="298"/>
      <c r="O5" s="298"/>
      <c r="P5" s="298"/>
      <c r="Q5" s="284" t="s">
        <v>915</v>
      </c>
      <c r="R5" s="299" t="s">
        <v>914</v>
      </c>
      <c r="S5" s="300"/>
      <c r="T5" s="303" t="s">
        <v>916</v>
      </c>
      <c r="U5" s="303"/>
      <c r="V5" s="303"/>
      <c r="W5" s="303"/>
      <c r="X5" s="303"/>
      <c r="Y5" s="303"/>
      <c r="Z5" s="303"/>
      <c r="AA5" s="303" t="s">
        <v>923</v>
      </c>
      <c r="AB5" s="303"/>
      <c r="AC5" s="289" t="s">
        <v>924</v>
      </c>
      <c r="AD5" s="290" t="s">
        <v>922</v>
      </c>
      <c r="AE5" s="288" t="s">
        <v>15</v>
      </c>
      <c r="AF5" s="148"/>
    </row>
    <row r="6" spans="1:31" s="29" customFormat="1" ht="42" customHeight="1">
      <c r="A6" s="293"/>
      <c r="B6" s="293"/>
      <c r="C6" s="293"/>
      <c r="D6" s="294"/>
      <c r="E6" s="304" t="s">
        <v>917</v>
      </c>
      <c r="F6" s="304" t="s">
        <v>738</v>
      </c>
      <c r="G6" s="304" t="s">
        <v>739</v>
      </c>
      <c r="H6" s="243" t="s">
        <v>740</v>
      </c>
      <c r="I6" s="243" t="s">
        <v>797</v>
      </c>
      <c r="J6" s="243"/>
      <c r="K6" s="273" t="s">
        <v>927</v>
      </c>
      <c r="L6" s="273" t="s">
        <v>738</v>
      </c>
      <c r="M6" s="273" t="s">
        <v>739</v>
      </c>
      <c r="N6" s="273" t="s">
        <v>917</v>
      </c>
      <c r="O6" s="284" t="s">
        <v>928</v>
      </c>
      <c r="P6" s="284" t="s">
        <v>797</v>
      </c>
      <c r="Q6" s="285"/>
      <c r="R6" s="301"/>
      <c r="S6" s="302"/>
      <c r="T6" s="273" t="s">
        <v>583</v>
      </c>
      <c r="U6" s="273" t="s">
        <v>738</v>
      </c>
      <c r="V6" s="273" t="s">
        <v>739</v>
      </c>
      <c r="W6" s="273" t="s">
        <v>737</v>
      </c>
      <c r="X6" s="284" t="s">
        <v>884</v>
      </c>
      <c r="Y6" s="284" t="s">
        <v>885</v>
      </c>
      <c r="Z6" s="284" t="s">
        <v>797</v>
      </c>
      <c r="AA6" s="303"/>
      <c r="AB6" s="303"/>
      <c r="AC6" s="289"/>
      <c r="AD6" s="290"/>
      <c r="AE6" s="288"/>
    </row>
    <row r="7" spans="1:31" s="29" customFormat="1" ht="181.5" customHeight="1">
      <c r="A7" s="293"/>
      <c r="B7" s="293"/>
      <c r="C7" s="293"/>
      <c r="D7" s="294"/>
      <c r="E7" s="304"/>
      <c r="F7" s="304"/>
      <c r="G7" s="304"/>
      <c r="H7" s="243"/>
      <c r="I7" s="243"/>
      <c r="J7" s="243"/>
      <c r="K7" s="274"/>
      <c r="L7" s="274"/>
      <c r="M7" s="274"/>
      <c r="N7" s="274"/>
      <c r="O7" s="286"/>
      <c r="P7" s="285"/>
      <c r="Q7" s="286"/>
      <c r="R7" s="101" t="s">
        <v>919</v>
      </c>
      <c r="S7" s="101" t="s">
        <v>920</v>
      </c>
      <c r="T7" s="274"/>
      <c r="U7" s="274"/>
      <c r="V7" s="274"/>
      <c r="W7" s="274"/>
      <c r="X7" s="286"/>
      <c r="Y7" s="286"/>
      <c r="Z7" s="285"/>
      <c r="AA7" s="100" t="s">
        <v>925</v>
      </c>
      <c r="AB7" s="100" t="s">
        <v>926</v>
      </c>
      <c r="AC7" s="289"/>
      <c r="AD7" s="290"/>
      <c r="AE7" s="288"/>
    </row>
    <row r="8" spans="1:31" s="136" customFormat="1" ht="15" customHeight="1">
      <c r="A8" s="315" t="s">
        <v>770</v>
      </c>
      <c r="B8" s="315"/>
      <c r="C8" s="315"/>
      <c r="D8" s="34"/>
      <c r="E8" s="135">
        <v>1</v>
      </c>
      <c r="F8" s="135">
        <v>2</v>
      </c>
      <c r="G8" s="135">
        <v>3</v>
      </c>
      <c r="H8" s="135">
        <v>4</v>
      </c>
      <c r="I8" s="135">
        <v>5</v>
      </c>
      <c r="J8" s="135">
        <v>6</v>
      </c>
      <c r="K8" s="135">
        <v>7</v>
      </c>
      <c r="L8" s="135">
        <v>8</v>
      </c>
      <c r="M8" s="135">
        <v>9</v>
      </c>
      <c r="N8" s="135">
        <v>10</v>
      </c>
      <c r="O8" s="135">
        <v>11</v>
      </c>
      <c r="P8" s="135">
        <v>12</v>
      </c>
      <c r="Q8" s="135">
        <v>13</v>
      </c>
      <c r="R8" s="135">
        <v>14</v>
      </c>
      <c r="S8" s="135">
        <v>15</v>
      </c>
      <c r="T8" s="135">
        <v>16</v>
      </c>
      <c r="U8" s="135">
        <v>17</v>
      </c>
      <c r="V8" s="135">
        <v>18</v>
      </c>
      <c r="W8" s="135">
        <v>19</v>
      </c>
      <c r="X8" s="135">
        <v>20</v>
      </c>
      <c r="Y8" s="135">
        <v>21</v>
      </c>
      <c r="Z8" s="135">
        <v>22</v>
      </c>
      <c r="AA8" s="135">
        <v>23</v>
      </c>
      <c r="AB8" s="135">
        <v>24</v>
      </c>
      <c r="AC8" s="135">
        <v>25</v>
      </c>
      <c r="AD8" s="135">
        <v>26</v>
      </c>
      <c r="AE8" s="135">
        <v>27</v>
      </c>
    </row>
    <row r="9" spans="1:31" s="25" customFormat="1" ht="31.5" customHeight="1">
      <c r="A9" s="316" t="s">
        <v>886</v>
      </c>
      <c r="B9" s="319" t="s">
        <v>741</v>
      </c>
      <c r="C9" s="319"/>
      <c r="D9" s="135">
        <v>1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49">
        <v>0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49">
        <v>0</v>
      </c>
      <c r="AD9" s="149">
        <v>0</v>
      </c>
      <c r="AE9" s="149">
        <v>0</v>
      </c>
    </row>
    <row r="10" spans="1:31" s="25" customFormat="1" ht="31.5" customHeight="1">
      <c r="A10" s="317"/>
      <c r="B10" s="320" t="s">
        <v>729</v>
      </c>
      <c r="C10" s="97" t="s">
        <v>858</v>
      </c>
      <c r="D10" s="135">
        <v>2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0</v>
      </c>
      <c r="R10" s="149">
        <v>0</v>
      </c>
      <c r="S10" s="149">
        <v>0</v>
      </c>
      <c r="T10" s="154"/>
      <c r="U10" s="154"/>
      <c r="V10" s="154"/>
      <c r="W10" s="154"/>
      <c r="X10" s="154"/>
      <c r="Y10" s="154"/>
      <c r="Z10" s="154"/>
      <c r="AA10" s="154"/>
      <c r="AB10" s="154"/>
      <c r="AC10" s="149">
        <v>0</v>
      </c>
      <c r="AD10" s="149">
        <v>0</v>
      </c>
      <c r="AE10" s="149">
        <v>0</v>
      </c>
    </row>
    <row r="11" spans="1:31" s="25" customFormat="1" ht="39.75" customHeight="1">
      <c r="A11" s="317"/>
      <c r="B11" s="320"/>
      <c r="C11" s="98" t="s">
        <v>576</v>
      </c>
      <c r="D11" s="135">
        <v>3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</row>
    <row r="12" spans="1:31" s="25" customFormat="1" ht="39.75" customHeight="1">
      <c r="A12" s="318"/>
      <c r="B12" s="320"/>
      <c r="C12" s="99" t="s">
        <v>855</v>
      </c>
      <c r="D12" s="135">
        <v>4</v>
      </c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</row>
    <row r="13" spans="1:31" s="25" customFormat="1" ht="31.5" customHeight="1">
      <c r="A13" s="321" t="s">
        <v>887</v>
      </c>
      <c r="B13" s="319" t="s">
        <v>741</v>
      </c>
      <c r="C13" s="319"/>
      <c r="D13" s="135">
        <v>5</v>
      </c>
      <c r="E13" s="149">
        <v>0</v>
      </c>
      <c r="F13" s="149">
        <v>0</v>
      </c>
      <c r="G13" s="149">
        <v>0</v>
      </c>
      <c r="H13" s="149">
        <v>0</v>
      </c>
      <c r="I13" s="149">
        <v>0</v>
      </c>
      <c r="J13" s="149">
        <v>0</v>
      </c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49">
        <v>0</v>
      </c>
      <c r="AD13" s="149">
        <v>0</v>
      </c>
      <c r="AE13" s="149">
        <v>0</v>
      </c>
    </row>
    <row r="14" spans="1:31" s="25" customFormat="1" ht="31.5" customHeight="1">
      <c r="A14" s="322"/>
      <c r="B14" s="320" t="s">
        <v>729</v>
      </c>
      <c r="C14" s="97" t="s">
        <v>858</v>
      </c>
      <c r="D14" s="135">
        <v>6</v>
      </c>
      <c r="E14" s="149">
        <v>0</v>
      </c>
      <c r="F14" s="149">
        <v>0</v>
      </c>
      <c r="G14" s="149">
        <v>0</v>
      </c>
      <c r="H14" s="149">
        <v>0</v>
      </c>
      <c r="I14" s="149">
        <v>0</v>
      </c>
      <c r="J14" s="149">
        <v>0</v>
      </c>
      <c r="K14" s="149">
        <v>0</v>
      </c>
      <c r="L14" s="149">
        <v>0</v>
      </c>
      <c r="M14" s="149">
        <v>0</v>
      </c>
      <c r="N14" s="149">
        <v>0</v>
      </c>
      <c r="O14" s="149">
        <v>0</v>
      </c>
      <c r="P14" s="149">
        <v>0</v>
      </c>
      <c r="Q14" s="149">
        <v>0</v>
      </c>
      <c r="R14" s="149">
        <v>0</v>
      </c>
      <c r="S14" s="149">
        <v>0</v>
      </c>
      <c r="T14" s="154"/>
      <c r="U14" s="154"/>
      <c r="V14" s="154"/>
      <c r="W14" s="154"/>
      <c r="X14" s="154"/>
      <c r="Y14" s="154"/>
      <c r="Z14" s="154"/>
      <c r="AA14" s="154"/>
      <c r="AB14" s="154"/>
      <c r="AC14" s="149">
        <v>0</v>
      </c>
      <c r="AD14" s="149">
        <v>0</v>
      </c>
      <c r="AE14" s="149">
        <v>0</v>
      </c>
    </row>
    <row r="15" spans="1:31" s="25" customFormat="1" ht="39.75" customHeight="1">
      <c r="A15" s="322"/>
      <c r="B15" s="320"/>
      <c r="C15" s="98" t="s">
        <v>576</v>
      </c>
      <c r="D15" s="135">
        <v>7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</row>
    <row r="16" spans="1:31" s="25" customFormat="1" ht="39.75" customHeight="1">
      <c r="A16" s="323"/>
      <c r="B16" s="320"/>
      <c r="C16" s="99" t="s">
        <v>855</v>
      </c>
      <c r="D16" s="135">
        <v>8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</row>
    <row r="17" s="25" customFormat="1" ht="5.25" customHeight="1">
      <c r="E17" s="95"/>
    </row>
    <row r="18" spans="1:16" s="25" customFormat="1" ht="12.75">
      <c r="A18" s="96" t="s">
        <v>4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2:20" s="17" customFormat="1" ht="12.75">
      <c r="B19" s="102"/>
      <c r="C19" s="102"/>
      <c r="D19" s="102"/>
      <c r="E19" s="102"/>
      <c r="F19" s="102"/>
      <c r="G19" s="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3"/>
      <c r="S19" s="5"/>
      <c r="T19" s="5"/>
    </row>
    <row r="20" spans="1:32" ht="66" customHeight="1">
      <c r="A20" s="327" t="s">
        <v>697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  <c r="W20" s="327"/>
      <c r="X20" s="327"/>
      <c r="Y20" s="327"/>
      <c r="Z20" s="327"/>
      <c r="AA20" s="327"/>
      <c r="AB20" s="327"/>
      <c r="AC20" s="327"/>
      <c r="AD20" s="327"/>
      <c r="AE20" s="327"/>
      <c r="AF20" s="327"/>
    </row>
    <row r="21" spans="1:32" ht="23.25" customHeight="1">
      <c r="A21" s="328" t="s">
        <v>698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8"/>
      <c r="N21" s="328"/>
      <c r="O21" s="328"/>
      <c r="P21" s="328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8"/>
    </row>
    <row r="22" spans="1:32" ht="93" customHeight="1">
      <c r="A22" s="293" t="s">
        <v>893</v>
      </c>
      <c r="B22" s="293"/>
      <c r="C22" s="293"/>
      <c r="D22" s="309" t="s">
        <v>736</v>
      </c>
      <c r="E22" s="281" t="s">
        <v>50</v>
      </c>
      <c r="F22" s="312" t="s">
        <v>913</v>
      </c>
      <c r="G22" s="313"/>
      <c r="H22" s="313"/>
      <c r="I22" s="313"/>
      <c r="J22" s="314"/>
      <c r="K22" s="243" t="s">
        <v>931</v>
      </c>
      <c r="L22" s="243" t="s">
        <v>929</v>
      </c>
      <c r="M22" s="243"/>
      <c r="N22" s="243"/>
      <c r="O22" s="243"/>
      <c r="P22" s="243"/>
      <c r="Q22" s="243"/>
      <c r="R22" s="284" t="s">
        <v>932</v>
      </c>
      <c r="S22" s="269" t="s">
        <v>933</v>
      </c>
      <c r="T22" s="270"/>
      <c r="U22" s="287" t="s">
        <v>916</v>
      </c>
      <c r="V22" s="287"/>
      <c r="W22" s="287"/>
      <c r="X22" s="287"/>
      <c r="Y22" s="287"/>
      <c r="Z22" s="287"/>
      <c r="AA22" s="287"/>
      <c r="AB22" s="269" t="s">
        <v>923</v>
      </c>
      <c r="AC22" s="270"/>
      <c r="AD22" s="289" t="s">
        <v>0</v>
      </c>
      <c r="AE22" s="290" t="s">
        <v>922</v>
      </c>
      <c r="AF22" s="288" t="s">
        <v>938</v>
      </c>
    </row>
    <row r="23" spans="1:32" ht="35.25" customHeight="1">
      <c r="A23" s="293"/>
      <c r="B23" s="293"/>
      <c r="C23" s="293"/>
      <c r="D23" s="310"/>
      <c r="E23" s="282"/>
      <c r="F23" s="273" t="s">
        <v>917</v>
      </c>
      <c r="G23" s="273" t="s">
        <v>738</v>
      </c>
      <c r="H23" s="273" t="s">
        <v>739</v>
      </c>
      <c r="I23" s="273" t="s">
        <v>740</v>
      </c>
      <c r="J23" s="273" t="s">
        <v>776</v>
      </c>
      <c r="K23" s="243"/>
      <c r="L23" s="273" t="s">
        <v>918</v>
      </c>
      <c r="M23" s="273" t="s">
        <v>738</v>
      </c>
      <c r="N23" s="273" t="s">
        <v>739</v>
      </c>
      <c r="O23" s="273" t="s">
        <v>917</v>
      </c>
      <c r="P23" s="284" t="s">
        <v>928</v>
      </c>
      <c r="Q23" s="273" t="s">
        <v>797</v>
      </c>
      <c r="R23" s="285"/>
      <c r="S23" s="271" t="s">
        <v>934</v>
      </c>
      <c r="T23" s="271" t="s">
        <v>935</v>
      </c>
      <c r="U23" s="273" t="s">
        <v>583</v>
      </c>
      <c r="V23" s="273" t="s">
        <v>738</v>
      </c>
      <c r="W23" s="273" t="s">
        <v>1</v>
      </c>
      <c r="X23" s="273" t="s">
        <v>917</v>
      </c>
      <c r="Y23" s="284" t="s">
        <v>2</v>
      </c>
      <c r="Z23" s="284" t="s">
        <v>3</v>
      </c>
      <c r="AA23" s="273" t="s">
        <v>797</v>
      </c>
      <c r="AB23" s="271" t="s">
        <v>936</v>
      </c>
      <c r="AC23" s="271" t="s">
        <v>937</v>
      </c>
      <c r="AD23" s="289"/>
      <c r="AE23" s="290"/>
      <c r="AF23" s="288"/>
    </row>
    <row r="24" spans="1:32" ht="114" customHeight="1">
      <c r="A24" s="293"/>
      <c r="B24" s="293"/>
      <c r="C24" s="293"/>
      <c r="D24" s="311"/>
      <c r="E24" s="283"/>
      <c r="F24" s="274"/>
      <c r="G24" s="274"/>
      <c r="H24" s="274"/>
      <c r="I24" s="274"/>
      <c r="J24" s="274"/>
      <c r="K24" s="243"/>
      <c r="L24" s="274"/>
      <c r="M24" s="274"/>
      <c r="N24" s="274"/>
      <c r="O24" s="274"/>
      <c r="P24" s="286"/>
      <c r="Q24" s="274"/>
      <c r="R24" s="286"/>
      <c r="S24" s="272"/>
      <c r="T24" s="272"/>
      <c r="U24" s="274"/>
      <c r="V24" s="274"/>
      <c r="W24" s="274"/>
      <c r="X24" s="274"/>
      <c r="Y24" s="286"/>
      <c r="Z24" s="286"/>
      <c r="AA24" s="274"/>
      <c r="AB24" s="272"/>
      <c r="AC24" s="272"/>
      <c r="AD24" s="289"/>
      <c r="AE24" s="290"/>
      <c r="AF24" s="288"/>
    </row>
    <row r="25" spans="1:32" ht="12.75">
      <c r="A25" s="332" t="s">
        <v>770</v>
      </c>
      <c r="B25" s="332"/>
      <c r="C25" s="332"/>
      <c r="D25" s="139"/>
      <c r="E25" s="140">
        <v>1</v>
      </c>
      <c r="F25" s="140">
        <v>2</v>
      </c>
      <c r="G25" s="140">
        <v>3</v>
      </c>
      <c r="H25" s="140">
        <v>4</v>
      </c>
      <c r="I25" s="140">
        <v>5</v>
      </c>
      <c r="J25" s="140">
        <v>6</v>
      </c>
      <c r="K25" s="140">
        <v>7</v>
      </c>
      <c r="L25" s="140">
        <v>8</v>
      </c>
      <c r="M25" s="140">
        <v>9</v>
      </c>
      <c r="N25" s="140">
        <v>10</v>
      </c>
      <c r="O25" s="140">
        <v>11</v>
      </c>
      <c r="P25" s="140">
        <v>12</v>
      </c>
      <c r="Q25" s="140">
        <v>13</v>
      </c>
      <c r="R25" s="140">
        <v>14</v>
      </c>
      <c r="S25" s="140">
        <v>15</v>
      </c>
      <c r="T25" s="140">
        <v>16</v>
      </c>
      <c r="U25" s="140">
        <v>17</v>
      </c>
      <c r="V25" s="140">
        <v>18</v>
      </c>
      <c r="W25" s="140">
        <v>19</v>
      </c>
      <c r="X25" s="140">
        <v>20</v>
      </c>
      <c r="Y25" s="140">
        <v>21</v>
      </c>
      <c r="Z25" s="140">
        <v>22</v>
      </c>
      <c r="AA25" s="140">
        <v>23</v>
      </c>
      <c r="AB25" s="140">
        <v>24</v>
      </c>
      <c r="AC25" s="140">
        <v>25</v>
      </c>
      <c r="AD25" s="140">
        <v>26</v>
      </c>
      <c r="AE25" s="140">
        <v>27</v>
      </c>
      <c r="AF25" s="140">
        <v>28</v>
      </c>
    </row>
    <row r="26" spans="1:32" ht="40.5" customHeight="1">
      <c r="A26" s="333" t="s">
        <v>51</v>
      </c>
      <c r="B26" s="333"/>
      <c r="C26" s="333"/>
      <c r="D26" s="138">
        <v>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54"/>
      <c r="V26" s="154"/>
      <c r="W26" s="154"/>
      <c r="X26" s="154"/>
      <c r="Y26" s="154"/>
      <c r="Z26" s="154"/>
      <c r="AA26" s="154"/>
      <c r="AB26" s="154"/>
      <c r="AC26" s="154"/>
      <c r="AD26" s="16">
        <v>0</v>
      </c>
      <c r="AE26" s="16">
        <v>0</v>
      </c>
      <c r="AF26" s="16">
        <v>0</v>
      </c>
    </row>
    <row r="27" spans="1:32" ht="25.5" customHeight="1">
      <c r="A27" s="324" t="s">
        <v>48</v>
      </c>
      <c r="B27" s="325"/>
      <c r="C27" s="326"/>
      <c r="D27" s="138">
        <v>2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54"/>
      <c r="V27" s="154"/>
      <c r="W27" s="154"/>
      <c r="X27" s="154"/>
      <c r="Y27" s="154"/>
      <c r="Z27" s="154"/>
      <c r="AA27" s="154"/>
      <c r="AB27" s="154"/>
      <c r="AC27" s="154"/>
      <c r="AD27" s="16">
        <v>0</v>
      </c>
      <c r="AE27" s="16">
        <v>0</v>
      </c>
      <c r="AF27" s="16">
        <v>0</v>
      </c>
    </row>
    <row r="28" spans="1:32" ht="25.5" customHeight="1">
      <c r="A28" s="334" t="s">
        <v>771</v>
      </c>
      <c r="B28" s="307" t="s">
        <v>777</v>
      </c>
      <c r="C28" s="308"/>
      <c r="D28" s="138">
        <v>3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54"/>
      <c r="V28" s="154"/>
      <c r="W28" s="154"/>
      <c r="X28" s="154"/>
      <c r="Y28" s="154"/>
      <c r="Z28" s="154"/>
      <c r="AA28" s="154"/>
      <c r="AB28" s="154"/>
      <c r="AC28" s="154"/>
      <c r="AD28" s="16">
        <v>0</v>
      </c>
      <c r="AE28" s="16">
        <v>0</v>
      </c>
      <c r="AF28" s="16">
        <v>0</v>
      </c>
    </row>
    <row r="29" spans="1:32" ht="25.5" customHeight="1">
      <c r="A29" s="334"/>
      <c r="B29" s="305" t="s">
        <v>778</v>
      </c>
      <c r="C29" s="306"/>
      <c r="D29" s="138">
        <v>4</v>
      </c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4"/>
      <c r="V29" s="154"/>
      <c r="W29" s="154"/>
      <c r="X29" s="154"/>
      <c r="Y29" s="154"/>
      <c r="Z29" s="154"/>
      <c r="AA29" s="154"/>
      <c r="AB29" s="154"/>
      <c r="AC29" s="154"/>
      <c r="AD29" s="157"/>
      <c r="AE29" s="157"/>
      <c r="AF29" s="157"/>
    </row>
    <row r="30" spans="1:32" ht="25.5" customHeight="1">
      <c r="A30" s="334"/>
      <c r="B30" s="307" t="s">
        <v>779</v>
      </c>
      <c r="C30" s="308"/>
      <c r="D30" s="138">
        <v>5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4"/>
      <c r="V30" s="154"/>
      <c r="W30" s="154"/>
      <c r="X30" s="154"/>
      <c r="Y30" s="154"/>
      <c r="Z30" s="154"/>
      <c r="AA30" s="154"/>
      <c r="AB30" s="154"/>
      <c r="AC30" s="154"/>
      <c r="AD30" s="157"/>
      <c r="AE30" s="157"/>
      <c r="AF30" s="157"/>
    </row>
    <row r="31" spans="1:32" ht="25.5" customHeight="1">
      <c r="A31" s="334"/>
      <c r="B31" s="307" t="s">
        <v>780</v>
      </c>
      <c r="C31" s="308"/>
      <c r="D31" s="138">
        <v>6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54"/>
      <c r="V31" s="154"/>
      <c r="W31" s="154"/>
      <c r="X31" s="154"/>
      <c r="Y31" s="154"/>
      <c r="Z31" s="154"/>
      <c r="AA31" s="154"/>
      <c r="AB31" s="154"/>
      <c r="AC31" s="154"/>
      <c r="AD31" s="16">
        <v>0</v>
      </c>
      <c r="AE31" s="16">
        <v>0</v>
      </c>
      <c r="AF31" s="16">
        <v>0</v>
      </c>
    </row>
    <row r="32" spans="1:32" ht="25.5" customHeight="1">
      <c r="A32" s="324" t="s">
        <v>49</v>
      </c>
      <c r="B32" s="325"/>
      <c r="C32" s="326"/>
      <c r="D32" s="138">
        <v>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54"/>
      <c r="V32" s="154"/>
      <c r="W32" s="154"/>
      <c r="X32" s="154"/>
      <c r="Y32" s="154"/>
      <c r="Z32" s="154"/>
      <c r="AA32" s="154"/>
      <c r="AB32" s="154"/>
      <c r="AC32" s="154"/>
      <c r="AD32" s="16">
        <v>0</v>
      </c>
      <c r="AE32" s="16">
        <v>0</v>
      </c>
      <c r="AF32" s="16">
        <v>0</v>
      </c>
    </row>
    <row r="33" spans="2:21" ht="12.75">
      <c r="B33" s="13"/>
      <c r="C33" s="13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2:21" ht="12.75">
      <c r="B34" s="13"/>
      <c r="C34" s="13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2:21" ht="12.75">
      <c r="B35" s="13"/>
      <c r="C35" s="13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2:21" ht="12.75">
      <c r="B36" s="13"/>
      <c r="C36" s="13"/>
      <c r="D36" s="14"/>
      <c r="E36" s="14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2:21" ht="12.75">
      <c r="B37" s="13"/>
      <c r="C37" s="13"/>
      <c r="D37" s="14"/>
      <c r="E37" s="1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2:25" ht="27" customHeight="1">
      <c r="B38" s="268" t="s">
        <v>798</v>
      </c>
      <c r="C38" s="268"/>
      <c r="D38" s="35"/>
      <c r="E38" s="35"/>
      <c r="F38" s="35"/>
      <c r="G38" s="13"/>
      <c r="H38" s="13"/>
      <c r="I38" s="72"/>
      <c r="J38" s="72"/>
      <c r="K38" s="72"/>
      <c r="L38" s="72"/>
      <c r="M38" s="72"/>
      <c r="N38" s="72"/>
      <c r="O38" s="141" t="s">
        <v>730</v>
      </c>
      <c r="P38" s="142"/>
      <c r="Q38" s="142"/>
      <c r="R38" s="275" t="s">
        <v>486</v>
      </c>
      <c r="S38" s="275"/>
      <c r="T38" s="275"/>
      <c r="U38" s="275"/>
      <c r="V38" s="275"/>
      <c r="W38" s="275"/>
      <c r="X38" s="275"/>
      <c r="Y38" s="275"/>
    </row>
    <row r="39" spans="2:25" ht="38.25" customHeight="1">
      <c r="B39" s="277" t="s">
        <v>783</v>
      </c>
      <c r="C39" s="278"/>
      <c r="D39" s="137">
        <v>1</v>
      </c>
      <c r="E39" s="154"/>
      <c r="F39" s="13"/>
      <c r="G39" s="13"/>
      <c r="H39" s="13"/>
      <c r="I39" s="73"/>
      <c r="J39" s="73"/>
      <c r="K39" s="73"/>
      <c r="L39" s="73"/>
      <c r="M39" s="73"/>
      <c r="N39" s="36"/>
      <c r="O39" s="36"/>
      <c r="P39" s="36"/>
      <c r="Q39" s="37"/>
      <c r="R39" s="279" t="s">
        <v>799</v>
      </c>
      <c r="S39" s="279"/>
      <c r="T39" s="279"/>
      <c r="U39" s="279"/>
      <c r="V39" s="279"/>
      <c r="W39" s="13"/>
      <c r="X39" s="13"/>
      <c r="Y39" s="13"/>
    </row>
    <row r="40" spans="2:25" ht="48.75" customHeight="1">
      <c r="B40" s="277" t="s">
        <v>18</v>
      </c>
      <c r="C40" s="278"/>
      <c r="D40" s="137">
        <v>2</v>
      </c>
      <c r="E40" s="154"/>
      <c r="F40" s="13"/>
      <c r="G40" s="13"/>
      <c r="H40" s="13"/>
      <c r="I40" s="73"/>
      <c r="J40" s="73"/>
      <c r="K40" s="73"/>
      <c r="L40" s="73"/>
      <c r="M40" s="73"/>
      <c r="N40" s="36"/>
      <c r="O40" s="280" t="s">
        <v>781</v>
      </c>
      <c r="P40" s="280"/>
      <c r="Q40" s="280"/>
      <c r="R40" s="180" t="s">
        <v>487</v>
      </c>
      <c r="S40" s="144"/>
      <c r="T40" s="144"/>
      <c r="U40" s="144"/>
      <c r="V40" s="144"/>
      <c r="W40" s="144"/>
      <c r="X40" s="144"/>
      <c r="Y40" s="144"/>
    </row>
    <row r="41" spans="2:25" ht="38.25" customHeight="1">
      <c r="B41" s="277" t="s">
        <v>782</v>
      </c>
      <c r="C41" s="278"/>
      <c r="D41" s="137">
        <v>3</v>
      </c>
      <c r="E41" s="154"/>
      <c r="F41" s="13"/>
      <c r="G41" s="13"/>
      <c r="H41" s="13"/>
      <c r="I41" s="79"/>
      <c r="J41" s="79"/>
      <c r="K41" s="79"/>
      <c r="L41" s="79"/>
      <c r="M41" s="79"/>
      <c r="N41" s="79"/>
      <c r="O41" s="143"/>
      <c r="P41" s="143"/>
      <c r="Q41" s="143"/>
      <c r="R41" s="155" t="s">
        <v>12</v>
      </c>
      <c r="S41" s="155"/>
      <c r="T41" s="155"/>
      <c r="U41" s="155"/>
      <c r="V41" s="155"/>
      <c r="W41" s="13"/>
      <c r="X41" s="13"/>
      <c r="Y41" s="13"/>
    </row>
    <row r="42" spans="2:25" ht="20.25" customHeight="1">
      <c r="B42" s="13"/>
      <c r="C42" s="13"/>
      <c r="D42" s="14"/>
      <c r="E42" s="14"/>
      <c r="F42" s="13"/>
      <c r="G42" s="13"/>
      <c r="H42" s="13"/>
      <c r="I42" s="38"/>
      <c r="J42" s="38"/>
      <c r="K42" s="38"/>
      <c r="L42" s="38"/>
      <c r="M42" s="38"/>
      <c r="N42" s="38"/>
      <c r="O42" s="147" t="s">
        <v>727</v>
      </c>
      <c r="P42" s="15"/>
      <c r="Q42" s="15"/>
      <c r="R42" s="145"/>
      <c r="S42" s="145" t="s">
        <v>701</v>
      </c>
      <c r="T42" s="145"/>
      <c r="U42" s="146"/>
      <c r="V42" s="146" t="s">
        <v>702</v>
      </c>
      <c r="W42" s="146"/>
      <c r="X42" s="146"/>
      <c r="Y42" s="146"/>
    </row>
    <row r="43" spans="2:25" ht="12.75">
      <c r="B43" s="13"/>
      <c r="C43" s="13"/>
      <c r="D43" s="14"/>
      <c r="E43" s="14"/>
      <c r="F43" s="13"/>
      <c r="G43" s="13"/>
      <c r="H43" s="1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74" t="s">
        <v>866</v>
      </c>
      <c r="T43" s="15"/>
      <c r="U43" s="276" t="s">
        <v>728</v>
      </c>
      <c r="V43" s="276"/>
      <c r="W43" s="13"/>
      <c r="X43" s="13"/>
      <c r="Y43" s="13"/>
    </row>
    <row r="44" spans="2:25" ht="12.75">
      <c r="B44" s="13"/>
      <c r="C44" s="13"/>
      <c r="D44" s="14"/>
      <c r="E44" s="14"/>
      <c r="F44" s="13"/>
      <c r="G44" s="13"/>
      <c r="H44" s="1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74"/>
      <c r="T44" s="15"/>
      <c r="U44" s="276"/>
      <c r="V44" s="276"/>
      <c r="W44" s="13"/>
      <c r="X44" s="13"/>
      <c r="Y44" s="13"/>
    </row>
    <row r="45" spans="2:25" ht="12.75">
      <c r="B45" s="13"/>
      <c r="C45" s="13"/>
      <c r="D45" s="14"/>
      <c r="E45" s="14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2:23" ht="12.75">
      <c r="B46" s="13"/>
      <c r="C46" s="13"/>
      <c r="D46" s="14"/>
      <c r="E46" s="14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2:23" ht="15.75">
      <c r="B47" s="80" t="s">
        <v>912</v>
      </c>
      <c r="C47" s="13"/>
      <c r="D47" s="14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</sheetData>
  <sheetProtection/>
  <mergeCells count="95">
    <mergeCell ref="A32:C32"/>
    <mergeCell ref="A20:AF20"/>
    <mergeCell ref="A21:AF21"/>
    <mergeCell ref="E2:K2"/>
    <mergeCell ref="A22:C24"/>
    <mergeCell ref="A25:C25"/>
    <mergeCell ref="A26:C26"/>
    <mergeCell ref="A27:C27"/>
    <mergeCell ref="A28:A31"/>
    <mergeCell ref="B28:C28"/>
    <mergeCell ref="B31:C31"/>
    <mergeCell ref="A8:C8"/>
    <mergeCell ref="A9:A12"/>
    <mergeCell ref="B9:C9"/>
    <mergeCell ref="B10:B12"/>
    <mergeCell ref="A13:A16"/>
    <mergeCell ref="B13:C13"/>
    <mergeCell ref="B14:B16"/>
    <mergeCell ref="Y6:Y7"/>
    <mergeCell ref="Z6:Z7"/>
    <mergeCell ref="B29:C29"/>
    <mergeCell ref="B30:C30"/>
    <mergeCell ref="D22:D24"/>
    <mergeCell ref="F22:J22"/>
    <mergeCell ref="H23:H24"/>
    <mergeCell ref="I23:I24"/>
    <mergeCell ref="J23:J24"/>
    <mergeCell ref="F23:F24"/>
    <mergeCell ref="AD5:AD7"/>
    <mergeCell ref="AE5:AE7"/>
    <mergeCell ref="E6:E7"/>
    <mergeCell ref="F6:F7"/>
    <mergeCell ref="G6:G7"/>
    <mergeCell ref="H6:H7"/>
    <mergeCell ref="I6:I7"/>
    <mergeCell ref="K6:K7"/>
    <mergeCell ref="L6:L7"/>
    <mergeCell ref="M6:M7"/>
    <mergeCell ref="AA5:AB6"/>
    <mergeCell ref="AC5:AC7"/>
    <mergeCell ref="N6:N7"/>
    <mergeCell ref="O6:O7"/>
    <mergeCell ref="P6:P7"/>
    <mergeCell ref="T6:T7"/>
    <mergeCell ref="U6:U7"/>
    <mergeCell ref="V6:V7"/>
    <mergeCell ref="W6:W7"/>
    <mergeCell ref="X6:X7"/>
    <mergeCell ref="A3:AE3"/>
    <mergeCell ref="A4:AE4"/>
    <mergeCell ref="A5:C7"/>
    <mergeCell ref="D5:D7"/>
    <mergeCell ref="E5:I5"/>
    <mergeCell ref="J5:J7"/>
    <mergeCell ref="K5:P5"/>
    <mergeCell ref="Q5:Q7"/>
    <mergeCell ref="R5:S6"/>
    <mergeCell ref="T5:Z5"/>
    <mergeCell ref="AF22:AF24"/>
    <mergeCell ref="L23:L24"/>
    <mergeCell ref="M23:M24"/>
    <mergeCell ref="N23:N24"/>
    <mergeCell ref="AD22:AD24"/>
    <mergeCell ref="AE22:AE24"/>
    <mergeCell ref="W23:W24"/>
    <mergeCell ref="X23:X24"/>
    <mergeCell ref="Y23:Y24"/>
    <mergeCell ref="Z23:Z24"/>
    <mergeCell ref="E22:E24"/>
    <mergeCell ref="R22:R24"/>
    <mergeCell ref="L22:Q22"/>
    <mergeCell ref="U22:AA22"/>
    <mergeCell ref="O23:O24"/>
    <mergeCell ref="Q23:Q24"/>
    <mergeCell ref="U23:U24"/>
    <mergeCell ref="V23:V24"/>
    <mergeCell ref="AA23:AA24"/>
    <mergeCell ref="P23:P24"/>
    <mergeCell ref="U44:V44"/>
    <mergeCell ref="B39:C39"/>
    <mergeCell ref="B41:C41"/>
    <mergeCell ref="R39:V39"/>
    <mergeCell ref="U43:V43"/>
    <mergeCell ref="O40:Q40"/>
    <mergeCell ref="B40:C40"/>
    <mergeCell ref="B38:C38"/>
    <mergeCell ref="S22:T22"/>
    <mergeCell ref="AB22:AC22"/>
    <mergeCell ref="S23:S24"/>
    <mergeCell ref="T23:T24"/>
    <mergeCell ref="AB23:AB24"/>
    <mergeCell ref="AC23:AC24"/>
    <mergeCell ref="G23:G24"/>
    <mergeCell ref="K22:K24"/>
    <mergeCell ref="R38:Y38"/>
  </mergeCells>
  <conditionalFormatting sqref="E32:O32 Q32:T32">
    <cfRule type="cellIs" priority="39" dxfId="0" operator="lessThan" stopIfTrue="1">
      <formula>0</formula>
    </cfRule>
  </conditionalFormatting>
  <conditionalFormatting sqref="E26:T26 E27:O28 Q27:T28 Q31:T31 E31:O31">
    <cfRule type="cellIs" priority="40" dxfId="0" operator="lessThan" stopIfTrue="1">
      <formula>0</formula>
    </cfRule>
  </conditionalFormatting>
  <conditionalFormatting sqref="AE26:AF28 AE31:AF32">
    <cfRule type="cellIs" priority="38" dxfId="0" operator="lessThan" stopIfTrue="1">
      <formula>0</formula>
    </cfRule>
  </conditionalFormatting>
  <conditionalFormatting sqref="E14:S14 E9:J9 E10:S10 E13:J13 AD13:AD14 AD9:AD10">
    <cfRule type="cellIs" priority="37" dxfId="0" operator="lessThan" stopIfTrue="1">
      <formula>0</formula>
    </cfRule>
  </conditionalFormatting>
  <conditionalFormatting sqref="E14:S14 E13:J13">
    <cfRule type="cellIs" priority="36" dxfId="0" operator="lessThan" stopIfTrue="1">
      <formula>0</formula>
    </cfRule>
  </conditionalFormatting>
  <conditionalFormatting sqref="AD9:AE10">
    <cfRule type="cellIs" priority="35" dxfId="0" operator="lessThan" stopIfTrue="1">
      <formula>0</formula>
    </cfRule>
  </conditionalFormatting>
  <conditionalFormatting sqref="AD13:AD14">
    <cfRule type="cellIs" priority="34" dxfId="0" operator="lessThan" stopIfTrue="1">
      <formula>0</formula>
    </cfRule>
  </conditionalFormatting>
  <conditionalFormatting sqref="AE13:AE14">
    <cfRule type="cellIs" priority="33" dxfId="0" operator="lessThan" stopIfTrue="1">
      <formula>0</formula>
    </cfRule>
  </conditionalFormatting>
  <conditionalFormatting sqref="AE13:AE14">
    <cfRule type="cellIs" priority="32" dxfId="0" operator="lessThan" stopIfTrue="1">
      <formula>0</formula>
    </cfRule>
  </conditionalFormatting>
  <conditionalFormatting sqref="E11:AE12">
    <cfRule type="cellIs" priority="20" dxfId="0" operator="lessThan" stopIfTrue="1">
      <formula>0</formula>
    </cfRule>
  </conditionalFormatting>
  <conditionalFormatting sqref="K13:AB13">
    <cfRule type="cellIs" priority="18" dxfId="0" operator="lessThan" stopIfTrue="1">
      <formula>0</formula>
    </cfRule>
  </conditionalFormatting>
  <conditionalFormatting sqref="T14:AB14">
    <cfRule type="cellIs" priority="17" dxfId="0" operator="lessThan" stopIfTrue="1">
      <formula>0</formula>
    </cfRule>
  </conditionalFormatting>
  <conditionalFormatting sqref="K9:AB9">
    <cfRule type="cellIs" priority="23" dxfId="0" operator="lessThan" stopIfTrue="1">
      <formula>0</formula>
    </cfRule>
  </conditionalFormatting>
  <conditionalFormatting sqref="T10:AB10">
    <cfRule type="cellIs" priority="22" dxfId="0" operator="lessThan" stopIfTrue="1">
      <formula>0</formula>
    </cfRule>
  </conditionalFormatting>
  <conditionalFormatting sqref="U26:AC32">
    <cfRule type="cellIs" priority="9" dxfId="0" operator="lessThan" stopIfTrue="1">
      <formula>0</formula>
    </cfRule>
  </conditionalFormatting>
  <conditionalFormatting sqref="E15:AE16">
    <cfRule type="cellIs" priority="19" dxfId="0" operator="lessThan" stopIfTrue="1">
      <formula>0</formula>
    </cfRule>
  </conditionalFormatting>
  <conditionalFormatting sqref="P27:P28 P31:P32">
    <cfRule type="cellIs" priority="10" dxfId="0" operator="lessThan" stopIfTrue="1">
      <formula>0</formula>
    </cfRule>
  </conditionalFormatting>
  <conditionalFormatting sqref="AC9:AC10">
    <cfRule type="cellIs" priority="8" dxfId="0" operator="lessThan" stopIfTrue="1">
      <formula>0</formula>
    </cfRule>
  </conditionalFormatting>
  <conditionalFormatting sqref="AC9:AC10">
    <cfRule type="cellIs" priority="7" dxfId="0" operator="lessThan" stopIfTrue="1">
      <formula>0</formula>
    </cfRule>
  </conditionalFormatting>
  <conditionalFormatting sqref="AC13:AC14">
    <cfRule type="cellIs" priority="6" dxfId="0" operator="lessThan" stopIfTrue="1">
      <formula>0</formula>
    </cfRule>
  </conditionalFormatting>
  <conditionalFormatting sqref="AC13:AC14">
    <cfRule type="cellIs" priority="5" dxfId="0" operator="lessThan" stopIfTrue="1">
      <formula>0</formula>
    </cfRule>
  </conditionalFormatting>
  <conditionalFormatting sqref="AD26:AD28 AD31:AD32">
    <cfRule type="cellIs" priority="4" dxfId="0" operator="lessThan" stopIfTrue="1">
      <formula>0</formula>
    </cfRule>
  </conditionalFormatting>
  <conditionalFormatting sqref="E29:T30">
    <cfRule type="cellIs" priority="3" dxfId="0" operator="lessThan" stopIfTrue="1">
      <formula>0</formula>
    </cfRule>
  </conditionalFormatting>
  <conditionalFormatting sqref="AD29:AF30">
    <cfRule type="cellIs" priority="2" dxfId="0" operator="lessThan" stopIfTrue="1">
      <formula>0</formula>
    </cfRule>
  </conditionalFormatting>
  <conditionalFormatting sqref="E39:E41">
    <cfRule type="cellIs" priority="1" dxfId="0" operator="lessThan" stopIfTrue="1">
      <formula>0</formula>
    </cfRule>
  </conditionalFormatting>
  <printOptions/>
  <pageMargins left="0.7874015748031497" right="0.1968503937007874" top="0.7874015748031497" bottom="0.1968503937007874" header="0" footer="0"/>
  <pageSetup fitToHeight="1" fitToWidth="1" horizontalDpi="600" verticalDpi="600" orientation="landscape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534"/>
  <sheetViews>
    <sheetView zoomScalePageLayoutView="0" workbookViewId="0" topLeftCell="A1">
      <selection activeCell="C536" sqref="C536"/>
    </sheetView>
  </sheetViews>
  <sheetFormatPr defaultColWidth="9.140625" defaultRowHeight="12.75"/>
  <cols>
    <col min="1" max="1" width="11.140625" style="90" customWidth="1"/>
    <col min="2" max="2" width="12.8515625" style="81" customWidth="1"/>
    <col min="3" max="3" width="57.7109375" style="84" customWidth="1"/>
    <col min="4" max="4" width="52.28125" style="84" customWidth="1"/>
    <col min="5" max="5" width="13.421875" style="84" customWidth="1"/>
    <col min="6" max="16384" width="9.140625" style="8" customWidth="1"/>
  </cols>
  <sheetData>
    <row r="1" spans="1:5" s="71" customFormat="1" ht="28.5" customHeight="1" thickBot="1">
      <c r="A1" s="85" t="s">
        <v>867</v>
      </c>
      <c r="B1" s="86" t="s">
        <v>868</v>
      </c>
      <c r="C1" s="87" t="s">
        <v>869</v>
      </c>
      <c r="D1" s="87" t="s">
        <v>870</v>
      </c>
      <c r="E1" s="87" t="s">
        <v>871</v>
      </c>
    </row>
    <row r="2" spans="1:5" ht="12.75">
      <c r="A2" s="88">
        <f>IF((SUM('Разделы 3, 4, 5'!I9:I9)=SUM('Разделы 3, 4, 5'!E9:H9)),"","Неверно!")</f>
      </c>
      <c r="B2" s="89" t="s">
        <v>56</v>
      </c>
      <c r="C2" s="83" t="s">
        <v>57</v>
      </c>
      <c r="D2" s="83" t="s">
        <v>39</v>
      </c>
      <c r="E2" s="83" t="str">
        <f>CONCATENATE(SUM('Разделы 3, 4, 5'!I9:I9),"=",SUM('Разделы 3, 4, 5'!E9:H9))</f>
        <v>0=0</v>
      </c>
    </row>
    <row r="3" spans="1:5" ht="12.75">
      <c r="A3" s="88">
        <f>IF((SUM('Разделы 3, 4, 5'!I10:I10)=SUM('Разделы 3, 4, 5'!E10:H10)),"","Неверно!")</f>
      </c>
      <c r="B3" s="89" t="s">
        <v>56</v>
      </c>
      <c r="C3" s="83" t="s">
        <v>58</v>
      </c>
      <c r="D3" s="83" t="s">
        <v>39</v>
      </c>
      <c r="E3" s="83" t="str">
        <f>CONCATENATE(SUM('Разделы 3, 4, 5'!I10:I10),"=",SUM('Разделы 3, 4, 5'!E10:H10))</f>
        <v>0=0</v>
      </c>
    </row>
    <row r="4" spans="1:5" ht="12.75">
      <c r="A4" s="88">
        <f>IF((SUM('Разделы 3, 4, 5'!I11:I11)=SUM('Разделы 3, 4, 5'!E11:H11)),"","Неверно!")</f>
      </c>
      <c r="B4" s="89" t="s">
        <v>56</v>
      </c>
      <c r="C4" s="83" t="s">
        <v>59</v>
      </c>
      <c r="D4" s="83" t="s">
        <v>39</v>
      </c>
      <c r="E4" s="83" t="str">
        <f>CONCATENATE(SUM('Разделы 3, 4, 5'!I11:I11),"=",SUM('Разделы 3, 4, 5'!E11:H11))</f>
        <v>0=0</v>
      </c>
    </row>
    <row r="5" spans="1:5" ht="12.75">
      <c r="A5" s="88">
        <f>IF((SUM('Разделы 3, 4, 5'!I12:I12)=SUM('Разделы 3, 4, 5'!E12:H12)),"","Неверно!")</f>
      </c>
      <c r="B5" s="89" t="s">
        <v>56</v>
      </c>
      <c r="C5" s="83" t="s">
        <v>60</v>
      </c>
      <c r="D5" s="83" t="s">
        <v>39</v>
      </c>
      <c r="E5" s="83" t="str">
        <f>CONCATENATE(SUM('Разделы 3, 4, 5'!I12:I12),"=",SUM('Разделы 3, 4, 5'!E12:H12))</f>
        <v>0=0</v>
      </c>
    </row>
    <row r="6" spans="1:5" ht="12.75">
      <c r="A6" s="88">
        <f>IF((SUM('Разделы 3, 4, 5'!I13:I13)=SUM('Разделы 3, 4, 5'!E13:H13)),"","Неверно!")</f>
      </c>
      <c r="B6" s="89" t="s">
        <v>56</v>
      </c>
      <c r="C6" s="83" t="s">
        <v>61</v>
      </c>
      <c r="D6" s="83" t="s">
        <v>39</v>
      </c>
      <c r="E6" s="83" t="str">
        <f>CONCATENATE(SUM('Разделы 3, 4, 5'!I13:I13),"=",SUM('Разделы 3, 4, 5'!E13:H13))</f>
        <v>0=0</v>
      </c>
    </row>
    <row r="7" spans="1:5" ht="12.75">
      <c r="A7" s="88">
        <f>IF((SUM('Разделы 3, 4, 5'!I14:I14)=SUM('Разделы 3, 4, 5'!E14:H14)),"","Неверно!")</f>
      </c>
      <c r="B7" s="89" t="s">
        <v>56</v>
      </c>
      <c r="C7" s="83" t="s">
        <v>62</v>
      </c>
      <c r="D7" s="83" t="s">
        <v>39</v>
      </c>
      <c r="E7" s="83" t="str">
        <f>CONCATENATE(SUM('Разделы 3, 4, 5'!I14:I14),"=",SUM('Разделы 3, 4, 5'!E14:H14))</f>
        <v>0=0</v>
      </c>
    </row>
    <row r="8" spans="1:5" ht="12.75">
      <c r="A8" s="88">
        <f>IF((SUM('Разделы 3, 4, 5'!I15:I15)=SUM('Разделы 3, 4, 5'!E15:H15)),"","Неверно!")</f>
      </c>
      <c r="B8" s="89" t="s">
        <v>56</v>
      </c>
      <c r="C8" s="83" t="s">
        <v>63</v>
      </c>
      <c r="D8" s="83" t="s">
        <v>39</v>
      </c>
      <c r="E8" s="83" t="str">
        <f>CONCATENATE(SUM('Разделы 3, 4, 5'!I15:I15),"=",SUM('Разделы 3, 4, 5'!E15:H15))</f>
        <v>0=0</v>
      </c>
    </row>
    <row r="9" spans="1:5" ht="12.75">
      <c r="A9" s="88">
        <f>IF((SUM('Разделы 3, 4, 5'!I16:I16)=SUM('Разделы 3, 4, 5'!E16:H16)),"","Неверно!")</f>
      </c>
      <c r="B9" s="89" t="s">
        <v>56</v>
      </c>
      <c r="C9" s="83" t="s">
        <v>64</v>
      </c>
      <c r="D9" s="83" t="s">
        <v>39</v>
      </c>
      <c r="E9" s="83" t="str">
        <f>CONCATENATE(SUM('Разделы 3, 4, 5'!I16:I16),"=",SUM('Разделы 3, 4, 5'!E16:H16))</f>
        <v>0=0</v>
      </c>
    </row>
    <row r="10" spans="1:5" ht="12.75">
      <c r="A10" s="88">
        <f>IF((SUM('Разделы 3, 4, 5'!E12:E12)=0),"","Неверно!")</f>
      </c>
      <c r="B10" s="89" t="s">
        <v>65</v>
      </c>
      <c r="C10" s="83" t="s">
        <v>66</v>
      </c>
      <c r="D10" s="83" t="s">
        <v>45</v>
      </c>
      <c r="E10" s="83" t="str">
        <f>CONCATENATE(SUM('Разделы 3, 4, 5'!E12:E12),"=",0)</f>
        <v>0=0</v>
      </c>
    </row>
    <row r="11" spans="1:5" ht="12.75">
      <c r="A11" s="88">
        <f>IF((SUM('Разделы 3, 4, 5'!N12:N12)=0),"","Неверно!")</f>
      </c>
      <c r="B11" s="89" t="s">
        <v>65</v>
      </c>
      <c r="C11" s="83" t="s">
        <v>67</v>
      </c>
      <c r="D11" s="83" t="s">
        <v>45</v>
      </c>
      <c r="E11" s="83" t="str">
        <f>CONCATENATE(SUM('Разделы 3, 4, 5'!N12:N12),"=",0)</f>
        <v>0=0</v>
      </c>
    </row>
    <row r="12" spans="1:5" ht="12.75">
      <c r="A12" s="88">
        <f>IF((SUM('Разделы 3, 4, 5'!O12:O12)=0),"","Неверно!")</f>
      </c>
      <c r="B12" s="89" t="s">
        <v>65</v>
      </c>
      <c r="C12" s="83" t="s">
        <v>68</v>
      </c>
      <c r="D12" s="83" t="s">
        <v>45</v>
      </c>
      <c r="E12" s="83" t="str">
        <f>CONCATENATE(SUM('Разделы 3, 4, 5'!O12:O12),"=",0)</f>
        <v>0=0</v>
      </c>
    </row>
    <row r="13" spans="1:5" ht="12.75">
      <c r="A13" s="88">
        <f>IF((SUM('Разделы 3, 4, 5'!P12:P12)=0),"","Неверно!")</f>
      </c>
      <c r="B13" s="89" t="s">
        <v>65</v>
      </c>
      <c r="C13" s="83" t="s">
        <v>69</v>
      </c>
      <c r="D13" s="83" t="s">
        <v>45</v>
      </c>
      <c r="E13" s="83" t="str">
        <f>CONCATENATE(SUM('Разделы 3, 4, 5'!P12:P12),"=",0)</f>
        <v>0=0</v>
      </c>
    </row>
    <row r="14" spans="1:5" ht="12.75">
      <c r="A14" s="88">
        <f>IF((SUM('Разделы 3, 4, 5'!Q12:Q12)=0),"","Неверно!")</f>
      </c>
      <c r="B14" s="89" t="s">
        <v>65</v>
      </c>
      <c r="C14" s="83" t="s">
        <v>70</v>
      </c>
      <c r="D14" s="83" t="s">
        <v>45</v>
      </c>
      <c r="E14" s="83" t="str">
        <f>CONCATENATE(SUM('Разделы 3, 4, 5'!Q12:Q12),"=",0)</f>
        <v>0=0</v>
      </c>
    </row>
    <row r="15" spans="1:5" ht="12.75">
      <c r="A15" s="88">
        <f>IF((SUM('Разделы 3, 4, 5'!R12:R12)=0),"","Неверно!")</f>
      </c>
      <c r="B15" s="89" t="s">
        <v>65</v>
      </c>
      <c r="C15" s="83" t="s">
        <v>71</v>
      </c>
      <c r="D15" s="83" t="s">
        <v>45</v>
      </c>
      <c r="E15" s="83" t="str">
        <f>CONCATENATE(SUM('Разделы 3, 4, 5'!R12:R12),"=",0)</f>
        <v>0=0</v>
      </c>
    </row>
    <row r="16" spans="1:5" ht="12.75">
      <c r="A16" s="88">
        <f>IF((SUM('Разделы 3, 4, 5'!S12:S12)=0),"","Неверно!")</f>
      </c>
      <c r="B16" s="89" t="s">
        <v>65</v>
      </c>
      <c r="C16" s="83" t="s">
        <v>72</v>
      </c>
      <c r="D16" s="83" t="s">
        <v>45</v>
      </c>
      <c r="E16" s="83" t="str">
        <f>CONCATENATE(SUM('Разделы 3, 4, 5'!S12:S12),"=",0)</f>
        <v>0=0</v>
      </c>
    </row>
    <row r="17" spans="1:5" ht="12.75">
      <c r="A17" s="88">
        <f>IF((SUM('Разделы 3, 4, 5'!T12:T12)=0),"","Неверно!")</f>
      </c>
      <c r="B17" s="89" t="s">
        <v>65</v>
      </c>
      <c r="C17" s="83" t="s">
        <v>73</v>
      </c>
      <c r="D17" s="83" t="s">
        <v>45</v>
      </c>
      <c r="E17" s="83" t="str">
        <f>CONCATENATE(SUM('Разделы 3, 4, 5'!T12:T12),"=",0)</f>
        <v>0=0</v>
      </c>
    </row>
    <row r="18" spans="1:5" ht="12.75">
      <c r="A18" s="88">
        <f>IF((SUM('Разделы 3, 4, 5'!U12:U12)=0),"","Неверно!")</f>
      </c>
      <c r="B18" s="89" t="s">
        <v>65</v>
      </c>
      <c r="C18" s="83" t="s">
        <v>74</v>
      </c>
      <c r="D18" s="83" t="s">
        <v>45</v>
      </c>
      <c r="E18" s="83" t="str">
        <f>CONCATENATE(SUM('Разделы 3, 4, 5'!U12:U12),"=",0)</f>
        <v>0=0</v>
      </c>
    </row>
    <row r="19" spans="1:5" ht="12.75">
      <c r="A19" s="88">
        <f>IF((SUM('Разделы 3, 4, 5'!V12:V12)=0),"","Неверно!")</f>
      </c>
      <c r="B19" s="89" t="s">
        <v>65</v>
      </c>
      <c r="C19" s="83" t="s">
        <v>75</v>
      </c>
      <c r="D19" s="83" t="s">
        <v>45</v>
      </c>
      <c r="E19" s="83" t="str">
        <f>CONCATENATE(SUM('Разделы 3, 4, 5'!V12:V12),"=",0)</f>
        <v>0=0</v>
      </c>
    </row>
    <row r="20" spans="1:5" ht="12.75">
      <c r="A20" s="88">
        <f>IF((SUM('Разделы 3, 4, 5'!W12:W12)=0),"","Неверно!")</f>
      </c>
      <c r="B20" s="89" t="s">
        <v>65</v>
      </c>
      <c r="C20" s="83" t="s">
        <v>76</v>
      </c>
      <c r="D20" s="83" t="s">
        <v>45</v>
      </c>
      <c r="E20" s="83" t="str">
        <f>CONCATENATE(SUM('Разделы 3, 4, 5'!W12:W12),"=",0)</f>
        <v>0=0</v>
      </c>
    </row>
    <row r="21" spans="1:5" ht="12.75">
      <c r="A21" s="88">
        <f>IF((SUM('Разделы 3, 4, 5'!F12:F12)=0),"","Неверно!")</f>
      </c>
      <c r="B21" s="89" t="s">
        <v>65</v>
      </c>
      <c r="C21" s="83" t="s">
        <v>77</v>
      </c>
      <c r="D21" s="83" t="s">
        <v>45</v>
      </c>
      <c r="E21" s="83" t="str">
        <f>CONCATENATE(SUM('Разделы 3, 4, 5'!F12:F12),"=",0)</f>
        <v>0=0</v>
      </c>
    </row>
    <row r="22" spans="1:5" ht="12.75">
      <c r="A22" s="88">
        <f>IF((SUM('Разделы 3, 4, 5'!X12:X12)=0),"","Неверно!")</f>
      </c>
      <c r="B22" s="89" t="s">
        <v>65</v>
      </c>
      <c r="C22" s="83" t="s">
        <v>78</v>
      </c>
      <c r="D22" s="83" t="s">
        <v>45</v>
      </c>
      <c r="E22" s="83" t="str">
        <f>CONCATENATE(SUM('Разделы 3, 4, 5'!X12:X12),"=",0)</f>
        <v>0=0</v>
      </c>
    </row>
    <row r="23" spans="1:5" ht="12.75">
      <c r="A23" s="88">
        <f>IF((SUM('Разделы 3, 4, 5'!Y12:Y12)=0),"","Неверно!")</f>
      </c>
      <c r="B23" s="89" t="s">
        <v>65</v>
      </c>
      <c r="C23" s="83" t="s">
        <v>79</v>
      </c>
      <c r="D23" s="83" t="s">
        <v>45</v>
      </c>
      <c r="E23" s="83" t="str">
        <f>CONCATENATE(SUM('Разделы 3, 4, 5'!Y12:Y12),"=",0)</f>
        <v>0=0</v>
      </c>
    </row>
    <row r="24" spans="1:5" ht="12.75">
      <c r="A24" s="88">
        <f>IF((SUM('Разделы 3, 4, 5'!Z12:Z12)=0),"","Неверно!")</f>
      </c>
      <c r="B24" s="89" t="s">
        <v>65</v>
      </c>
      <c r="C24" s="83" t="s">
        <v>80</v>
      </c>
      <c r="D24" s="83" t="s">
        <v>45</v>
      </c>
      <c r="E24" s="83" t="str">
        <f>CONCATENATE(SUM('Разделы 3, 4, 5'!Z12:Z12),"=",0)</f>
        <v>0=0</v>
      </c>
    </row>
    <row r="25" spans="1:5" ht="12.75">
      <c r="A25" s="88">
        <f>IF((SUM('Разделы 3, 4, 5'!AA12:AA12)=0),"","Неверно!")</f>
      </c>
      <c r="B25" s="89" t="s">
        <v>65</v>
      </c>
      <c r="C25" s="83" t="s">
        <v>81</v>
      </c>
      <c r="D25" s="83" t="s">
        <v>45</v>
      </c>
      <c r="E25" s="83" t="str">
        <f>CONCATENATE(SUM('Разделы 3, 4, 5'!AA12:AA12),"=",0)</f>
        <v>0=0</v>
      </c>
    </row>
    <row r="26" spans="1:5" ht="12.75">
      <c r="A26" s="88">
        <f>IF((SUM('Разделы 3, 4, 5'!AB12:AB12)=0),"","Неверно!")</f>
      </c>
      <c r="B26" s="89" t="s">
        <v>65</v>
      </c>
      <c r="C26" s="83" t="s">
        <v>82</v>
      </c>
      <c r="D26" s="83" t="s">
        <v>45</v>
      </c>
      <c r="E26" s="83" t="str">
        <f>CONCATENATE(SUM('Разделы 3, 4, 5'!AB12:AB12),"=",0)</f>
        <v>0=0</v>
      </c>
    </row>
    <row r="27" spans="1:5" ht="12.75">
      <c r="A27" s="88">
        <f>IF((SUM('Разделы 3, 4, 5'!AC12:AC12)=0),"","Неверно!")</f>
      </c>
      <c r="B27" s="89" t="s">
        <v>65</v>
      </c>
      <c r="C27" s="83" t="s">
        <v>83</v>
      </c>
      <c r="D27" s="83" t="s">
        <v>45</v>
      </c>
      <c r="E27" s="83" t="str">
        <f>CONCATENATE(SUM('Разделы 3, 4, 5'!AC12:AC12),"=",0)</f>
        <v>0=0</v>
      </c>
    </row>
    <row r="28" spans="1:5" ht="12.75">
      <c r="A28" s="88">
        <f>IF((SUM('Разделы 3, 4, 5'!AD12:AD12)=0),"","Неверно!")</f>
      </c>
      <c r="B28" s="89" t="s">
        <v>65</v>
      </c>
      <c r="C28" s="83" t="s">
        <v>84</v>
      </c>
      <c r="D28" s="83" t="s">
        <v>45</v>
      </c>
      <c r="E28" s="83" t="str">
        <f>CONCATENATE(SUM('Разделы 3, 4, 5'!AD12:AD12),"=",0)</f>
        <v>0=0</v>
      </c>
    </row>
    <row r="29" spans="1:5" ht="12.75">
      <c r="A29" s="88">
        <f>IF((SUM('Разделы 3, 4, 5'!AE12:AE12)=0),"","Неверно!")</f>
      </c>
      <c r="B29" s="89" t="s">
        <v>65</v>
      </c>
      <c r="C29" s="83" t="s">
        <v>85</v>
      </c>
      <c r="D29" s="83" t="s">
        <v>45</v>
      </c>
      <c r="E29" s="83" t="str">
        <f>CONCATENATE(SUM('Разделы 3, 4, 5'!AE12:AE12),"=",0)</f>
        <v>0=0</v>
      </c>
    </row>
    <row r="30" spans="1:5" ht="12.75">
      <c r="A30" s="88">
        <f>IF((SUM('Разделы 3, 4, 5'!G12:G12)=0),"","Неверно!")</f>
      </c>
      <c r="B30" s="89" t="s">
        <v>65</v>
      </c>
      <c r="C30" s="83" t="s">
        <v>86</v>
      </c>
      <c r="D30" s="83" t="s">
        <v>45</v>
      </c>
      <c r="E30" s="83" t="str">
        <f>CONCATENATE(SUM('Разделы 3, 4, 5'!G12:G12),"=",0)</f>
        <v>0=0</v>
      </c>
    </row>
    <row r="31" spans="1:5" ht="12.75">
      <c r="A31" s="88">
        <f>IF((SUM('Разделы 3, 4, 5'!H12:H12)=0),"","Неверно!")</f>
      </c>
      <c r="B31" s="89" t="s">
        <v>65</v>
      </c>
      <c r="C31" s="83" t="s">
        <v>87</v>
      </c>
      <c r="D31" s="83" t="s">
        <v>45</v>
      </c>
      <c r="E31" s="83" t="str">
        <f>CONCATENATE(SUM('Разделы 3, 4, 5'!H12:H12),"=",0)</f>
        <v>0=0</v>
      </c>
    </row>
    <row r="32" spans="1:5" ht="12.75">
      <c r="A32" s="88">
        <f>IF((SUM('Разделы 3, 4, 5'!I12:I12)=0),"","Неверно!")</f>
      </c>
      <c r="B32" s="89" t="s">
        <v>65</v>
      </c>
      <c r="C32" s="83" t="s">
        <v>88</v>
      </c>
      <c r="D32" s="83" t="s">
        <v>45</v>
      </c>
      <c r="E32" s="83" t="str">
        <f>CONCATENATE(SUM('Разделы 3, 4, 5'!I12:I12),"=",0)</f>
        <v>0=0</v>
      </c>
    </row>
    <row r="33" spans="1:5" ht="12.75">
      <c r="A33" s="88">
        <f>IF((SUM('Разделы 3, 4, 5'!J12:J12)=0),"","Неверно!")</f>
      </c>
      <c r="B33" s="89" t="s">
        <v>65</v>
      </c>
      <c r="C33" s="83" t="s">
        <v>89</v>
      </c>
      <c r="D33" s="83" t="s">
        <v>45</v>
      </c>
      <c r="E33" s="83" t="str">
        <f>CONCATENATE(SUM('Разделы 3, 4, 5'!J12:J12),"=",0)</f>
        <v>0=0</v>
      </c>
    </row>
    <row r="34" spans="1:5" ht="12.75">
      <c r="A34" s="88">
        <f>IF((SUM('Разделы 3, 4, 5'!K12:K12)=0),"","Неверно!")</f>
      </c>
      <c r="B34" s="89" t="s">
        <v>65</v>
      </c>
      <c r="C34" s="83" t="s">
        <v>90</v>
      </c>
      <c r="D34" s="83" t="s">
        <v>45</v>
      </c>
      <c r="E34" s="83" t="str">
        <f>CONCATENATE(SUM('Разделы 3, 4, 5'!K12:K12),"=",0)</f>
        <v>0=0</v>
      </c>
    </row>
    <row r="35" spans="1:5" ht="12.75">
      <c r="A35" s="88">
        <f>IF((SUM('Разделы 3, 4, 5'!L12:L12)=0),"","Неверно!")</f>
      </c>
      <c r="B35" s="89" t="s">
        <v>65</v>
      </c>
      <c r="C35" s="83" t="s">
        <v>91</v>
      </c>
      <c r="D35" s="83" t="s">
        <v>45</v>
      </c>
      <c r="E35" s="83" t="str">
        <f>CONCATENATE(SUM('Разделы 3, 4, 5'!L12:L12),"=",0)</f>
        <v>0=0</v>
      </c>
    </row>
    <row r="36" spans="1:5" ht="12.75">
      <c r="A36" s="88">
        <f>IF((SUM('Разделы 3, 4, 5'!M12:M12)=0),"","Неверно!")</f>
      </c>
      <c r="B36" s="89" t="s">
        <v>65</v>
      </c>
      <c r="C36" s="83" t="s">
        <v>92</v>
      </c>
      <c r="D36" s="83" t="s">
        <v>45</v>
      </c>
      <c r="E36" s="83" t="str">
        <f>CONCATENATE(SUM('Разделы 3, 4, 5'!M12:M12),"=",0)</f>
        <v>0=0</v>
      </c>
    </row>
    <row r="37" spans="1:5" ht="12.75">
      <c r="A37" s="88">
        <f>IF((SUM('Разделы 3, 4, 5'!T10:T10)=0),"","Неверно!")</f>
      </c>
      <c r="B37" s="89" t="s">
        <v>93</v>
      </c>
      <c r="C37" s="83" t="s">
        <v>94</v>
      </c>
      <c r="D37" s="83" t="s">
        <v>44</v>
      </c>
      <c r="E37" s="83" t="str">
        <f>CONCATENATE(SUM('Разделы 3, 4, 5'!T10:T10),"=",0)</f>
        <v>0=0</v>
      </c>
    </row>
    <row r="38" spans="1:5" ht="12.75">
      <c r="A38" s="88">
        <f>IF((SUM('Разделы 3, 4, 5'!U10:U10)=0),"","Неверно!")</f>
      </c>
      <c r="B38" s="89" t="s">
        <v>93</v>
      </c>
      <c r="C38" s="83" t="s">
        <v>95</v>
      </c>
      <c r="D38" s="83" t="s">
        <v>44</v>
      </c>
      <c r="E38" s="83" t="str">
        <f>CONCATENATE(SUM('Разделы 3, 4, 5'!U10:U10),"=",0)</f>
        <v>0=0</v>
      </c>
    </row>
    <row r="39" spans="1:5" ht="12.75">
      <c r="A39" s="88">
        <f>IF((SUM('Разделы 3, 4, 5'!V10:V10)=0),"","Неверно!")</f>
      </c>
      <c r="B39" s="89" t="s">
        <v>93</v>
      </c>
      <c r="C39" s="83" t="s">
        <v>96</v>
      </c>
      <c r="D39" s="83" t="s">
        <v>44</v>
      </c>
      <c r="E39" s="83" t="str">
        <f>CONCATENATE(SUM('Разделы 3, 4, 5'!V10:V10),"=",0)</f>
        <v>0=0</v>
      </c>
    </row>
    <row r="40" spans="1:5" ht="12.75">
      <c r="A40" s="88">
        <f>IF((SUM('Разделы 3, 4, 5'!W10:W10)=0),"","Неверно!")</f>
      </c>
      <c r="B40" s="89" t="s">
        <v>93</v>
      </c>
      <c r="C40" s="83" t="s">
        <v>97</v>
      </c>
      <c r="D40" s="83" t="s">
        <v>44</v>
      </c>
      <c r="E40" s="83" t="str">
        <f>CONCATENATE(SUM('Разделы 3, 4, 5'!W10:W10),"=",0)</f>
        <v>0=0</v>
      </c>
    </row>
    <row r="41" spans="1:5" ht="12.75">
      <c r="A41" s="88">
        <f>IF((SUM('Разделы 3, 4, 5'!X10:X10)=0),"","Неверно!")</f>
      </c>
      <c r="B41" s="89" t="s">
        <v>93</v>
      </c>
      <c r="C41" s="83" t="s">
        <v>98</v>
      </c>
      <c r="D41" s="83" t="s">
        <v>44</v>
      </c>
      <c r="E41" s="83" t="str">
        <f>CONCATENATE(SUM('Разделы 3, 4, 5'!X10:X10),"=",0)</f>
        <v>0=0</v>
      </c>
    </row>
    <row r="42" spans="1:5" ht="12.75">
      <c r="A42" s="88">
        <f>IF((SUM('Разделы 3, 4, 5'!Y10:Y10)=0),"","Неверно!")</f>
      </c>
      <c r="B42" s="89" t="s">
        <v>93</v>
      </c>
      <c r="C42" s="83" t="s">
        <v>99</v>
      </c>
      <c r="D42" s="83" t="s">
        <v>44</v>
      </c>
      <c r="E42" s="83" t="str">
        <f>CONCATENATE(SUM('Разделы 3, 4, 5'!Y10:Y10),"=",0)</f>
        <v>0=0</v>
      </c>
    </row>
    <row r="43" spans="1:5" ht="12.75">
      <c r="A43" s="88">
        <f>IF((SUM('Разделы 3, 4, 5'!Z10:Z10)=0),"","Неверно!")</f>
      </c>
      <c r="B43" s="89" t="s">
        <v>93</v>
      </c>
      <c r="C43" s="83" t="s">
        <v>100</v>
      </c>
      <c r="D43" s="83" t="s">
        <v>44</v>
      </c>
      <c r="E43" s="83" t="str">
        <f>CONCATENATE(SUM('Разделы 3, 4, 5'!Z10:Z10),"=",0)</f>
        <v>0=0</v>
      </c>
    </row>
    <row r="44" spans="1:5" ht="12.75">
      <c r="A44" s="88">
        <f>IF((SUM('Разделы 3, 4, 5'!AA10:AA10)=0),"","Неверно!")</f>
      </c>
      <c r="B44" s="89" t="s">
        <v>93</v>
      </c>
      <c r="C44" s="83" t="s">
        <v>101</v>
      </c>
      <c r="D44" s="83" t="s">
        <v>44</v>
      </c>
      <c r="E44" s="83" t="str">
        <f>CONCATENATE(SUM('Разделы 3, 4, 5'!AA10:AA10),"=",0)</f>
        <v>0=0</v>
      </c>
    </row>
    <row r="45" spans="1:5" ht="12.75">
      <c r="A45" s="88">
        <f>IF((SUM('Разделы 3, 4, 5'!AB10:AB10)=0),"","Неверно!")</f>
      </c>
      <c r="B45" s="89" t="s">
        <v>93</v>
      </c>
      <c r="C45" s="83" t="s">
        <v>102</v>
      </c>
      <c r="D45" s="83" t="s">
        <v>44</v>
      </c>
      <c r="E45" s="83" t="str">
        <f>CONCATENATE(SUM('Разделы 3, 4, 5'!AB10:AB10),"=",0)</f>
        <v>0=0</v>
      </c>
    </row>
    <row r="46" spans="1:5" ht="12.75">
      <c r="A46" s="88">
        <f>IF((SUM('Разделы 1, 2'!J22:J22)=SUM('Разделы 1, 2'!F22:I22)),"","Неверно!")</f>
      </c>
      <c r="B46" s="89" t="s">
        <v>103</v>
      </c>
      <c r="C46" s="83" t="s">
        <v>104</v>
      </c>
      <c r="D46" s="83" t="s">
        <v>879</v>
      </c>
      <c r="E46" s="83" t="str">
        <f>CONCATENATE(SUM('Разделы 1, 2'!J22:J22),"=",SUM('Разделы 1, 2'!F22:I22))</f>
        <v>0=0</v>
      </c>
    </row>
    <row r="47" spans="1:5" ht="12.75">
      <c r="A47" s="88">
        <f>IF((SUM('Разделы 1, 2'!J31:J31)=SUM('Разделы 1, 2'!F31:I31)),"","Неверно!")</f>
      </c>
      <c r="B47" s="89" t="s">
        <v>103</v>
      </c>
      <c r="C47" s="83" t="s">
        <v>105</v>
      </c>
      <c r="D47" s="83" t="s">
        <v>879</v>
      </c>
      <c r="E47" s="83" t="str">
        <f>CONCATENATE(SUM('Разделы 1, 2'!J31:J31),"=",SUM('Разделы 1, 2'!F31:I31))</f>
        <v>0=0</v>
      </c>
    </row>
    <row r="48" spans="1:5" ht="12.75">
      <c r="A48" s="88">
        <f>IF((SUM('Разделы 1, 2'!J32:J32)=SUM('Разделы 1, 2'!F32:I32)),"","Неверно!")</f>
      </c>
      <c r="B48" s="89" t="s">
        <v>103</v>
      </c>
      <c r="C48" s="83" t="s">
        <v>106</v>
      </c>
      <c r="D48" s="83" t="s">
        <v>879</v>
      </c>
      <c r="E48" s="83" t="str">
        <f>CONCATENATE(SUM('Разделы 1, 2'!J32:J32),"=",SUM('Разделы 1, 2'!F32:I32))</f>
        <v>0=0</v>
      </c>
    </row>
    <row r="49" spans="1:5" ht="12.75">
      <c r="A49" s="88">
        <f>IF((SUM('Разделы 1, 2'!J23:J23)=SUM('Разделы 1, 2'!F23:I23)),"","Неверно!")</f>
      </c>
      <c r="B49" s="89" t="s">
        <v>103</v>
      </c>
      <c r="C49" s="83" t="s">
        <v>107</v>
      </c>
      <c r="D49" s="83" t="s">
        <v>879</v>
      </c>
      <c r="E49" s="83" t="str">
        <f>CONCATENATE(SUM('Разделы 1, 2'!J23:J23),"=",SUM('Разделы 1, 2'!F23:I23))</f>
        <v>0=0</v>
      </c>
    </row>
    <row r="50" spans="1:5" ht="12.75">
      <c r="A50" s="88">
        <f>IF((SUM('Разделы 1, 2'!J24:J24)=SUM('Разделы 1, 2'!F24:I24)),"","Неверно!")</f>
      </c>
      <c r="B50" s="89" t="s">
        <v>103</v>
      </c>
      <c r="C50" s="83" t="s">
        <v>108</v>
      </c>
      <c r="D50" s="83" t="s">
        <v>879</v>
      </c>
      <c r="E50" s="83" t="str">
        <f>CONCATENATE(SUM('Разделы 1, 2'!J24:J24),"=",SUM('Разделы 1, 2'!F24:I24))</f>
        <v>0=0</v>
      </c>
    </row>
    <row r="51" spans="1:5" ht="12.75">
      <c r="A51" s="88">
        <f>IF((SUM('Разделы 1, 2'!J25:J25)=SUM('Разделы 1, 2'!F25:I25)),"","Неверно!")</f>
      </c>
      <c r="B51" s="89" t="s">
        <v>103</v>
      </c>
      <c r="C51" s="83" t="s">
        <v>109</v>
      </c>
      <c r="D51" s="83" t="s">
        <v>879</v>
      </c>
      <c r="E51" s="83" t="str">
        <f>CONCATENATE(SUM('Разделы 1, 2'!J25:J25),"=",SUM('Разделы 1, 2'!F25:I25))</f>
        <v>0=0</v>
      </c>
    </row>
    <row r="52" spans="1:5" ht="12.75">
      <c r="A52" s="88">
        <f>IF((SUM('Разделы 1, 2'!J26:J26)=SUM('Разделы 1, 2'!F26:I26)),"","Неверно!")</f>
      </c>
      <c r="B52" s="89" t="s">
        <v>103</v>
      </c>
      <c r="C52" s="83" t="s">
        <v>110</v>
      </c>
      <c r="D52" s="83" t="s">
        <v>879</v>
      </c>
      <c r="E52" s="83" t="str">
        <f>CONCATENATE(SUM('Разделы 1, 2'!J26:J26),"=",SUM('Разделы 1, 2'!F26:I26))</f>
        <v>0=0</v>
      </c>
    </row>
    <row r="53" spans="1:5" ht="12.75">
      <c r="A53" s="88">
        <f>IF((SUM('Разделы 1, 2'!J27:J27)=SUM('Разделы 1, 2'!F27:I27)),"","Неверно!")</f>
      </c>
      <c r="B53" s="89" t="s">
        <v>103</v>
      </c>
      <c r="C53" s="83" t="s">
        <v>111</v>
      </c>
      <c r="D53" s="83" t="s">
        <v>879</v>
      </c>
      <c r="E53" s="83" t="str">
        <f>CONCATENATE(SUM('Разделы 1, 2'!J27:J27),"=",SUM('Разделы 1, 2'!F27:I27))</f>
        <v>0=0</v>
      </c>
    </row>
    <row r="54" spans="1:5" ht="12.75">
      <c r="A54" s="88">
        <f>IF((SUM('Разделы 1, 2'!J28:J28)=SUM('Разделы 1, 2'!F28:I28)),"","Неверно!")</f>
      </c>
      <c r="B54" s="89" t="s">
        <v>103</v>
      </c>
      <c r="C54" s="83" t="s">
        <v>112</v>
      </c>
      <c r="D54" s="83" t="s">
        <v>879</v>
      </c>
      <c r="E54" s="83" t="str">
        <f>CONCATENATE(SUM('Разделы 1, 2'!J28:J28),"=",SUM('Разделы 1, 2'!F28:I28))</f>
        <v>0=0</v>
      </c>
    </row>
    <row r="55" spans="1:5" ht="12.75">
      <c r="A55" s="88">
        <f>IF((SUM('Разделы 1, 2'!J29:J29)=SUM('Разделы 1, 2'!F29:I29)),"","Неверно!")</f>
      </c>
      <c r="B55" s="89" t="s">
        <v>103</v>
      </c>
      <c r="C55" s="83" t="s">
        <v>113</v>
      </c>
      <c r="D55" s="83" t="s">
        <v>879</v>
      </c>
      <c r="E55" s="83" t="str">
        <f>CONCATENATE(SUM('Разделы 1, 2'!J29:J29),"=",SUM('Разделы 1, 2'!F29:I29))</f>
        <v>0=0</v>
      </c>
    </row>
    <row r="56" spans="1:5" ht="12.75">
      <c r="A56" s="88">
        <f>IF((SUM('Разделы 1, 2'!J30:J30)=SUM('Разделы 1, 2'!F30:I30)),"","Неверно!")</f>
      </c>
      <c r="B56" s="89" t="s">
        <v>103</v>
      </c>
      <c r="C56" s="83" t="s">
        <v>114</v>
      </c>
      <c r="D56" s="83" t="s">
        <v>879</v>
      </c>
      <c r="E56" s="83" t="str">
        <f>CONCATENATE(SUM('Разделы 1, 2'!J30:J30),"=",SUM('Разделы 1, 2'!F30:I30))</f>
        <v>0=0</v>
      </c>
    </row>
    <row r="57" spans="1:5" ht="12.75">
      <c r="A57" s="88">
        <f>IF((SUM('Разделы 1, 2'!L10:L10)&lt;=SUM('Разделы 1, 2'!J10:J10)),"","Неверно!")</f>
      </c>
      <c r="B57" s="89" t="s">
        <v>115</v>
      </c>
      <c r="C57" s="83" t="s">
        <v>116</v>
      </c>
      <c r="D57" s="83" t="s">
        <v>876</v>
      </c>
      <c r="E57" s="83" t="str">
        <f>CONCATENATE(SUM('Разделы 1, 2'!L10:L10),"&lt;=",SUM('Разделы 1, 2'!J10:J10))</f>
        <v>64&lt;=64</v>
      </c>
    </row>
    <row r="58" spans="1:5" ht="12.75">
      <c r="A58" s="88">
        <f>IF((SUM('Разделы 1, 2'!L11:L11)&lt;=SUM('Разделы 1, 2'!J11:J11)),"","Неверно!")</f>
      </c>
      <c r="B58" s="89" t="s">
        <v>115</v>
      </c>
      <c r="C58" s="83" t="s">
        <v>117</v>
      </c>
      <c r="D58" s="83" t="s">
        <v>876</v>
      </c>
      <c r="E58" s="83" t="str">
        <f>CONCATENATE(SUM('Разделы 1, 2'!L11:L11),"&lt;=",SUM('Разделы 1, 2'!J11:J11))</f>
        <v>64&lt;=64</v>
      </c>
    </row>
    <row r="59" spans="1:5" ht="12.75">
      <c r="A59" s="88">
        <f>IF((SUM('Разделы 1, 2'!L12:L12)&lt;=SUM('Разделы 1, 2'!J12:J12)),"","Неверно!")</f>
      </c>
      <c r="B59" s="89" t="s">
        <v>115</v>
      </c>
      <c r="C59" s="83" t="s">
        <v>118</v>
      </c>
      <c r="D59" s="83" t="s">
        <v>876</v>
      </c>
      <c r="E59" s="83" t="str">
        <f>CONCATENATE(SUM('Разделы 1, 2'!L12:L12),"&lt;=",SUM('Разделы 1, 2'!J12:J12))</f>
        <v>0&lt;=0</v>
      </c>
    </row>
    <row r="60" spans="1:5" ht="12.75">
      <c r="A60" s="88">
        <f>IF((SUM('Разделы 1, 2'!M10:M10)&lt;=SUM('Разделы 1, 2'!J10:J10)),"","Неверно!")</f>
      </c>
      <c r="B60" s="89" t="s">
        <v>119</v>
      </c>
      <c r="C60" s="83" t="s">
        <v>120</v>
      </c>
      <c r="D60" s="83" t="s">
        <v>874</v>
      </c>
      <c r="E60" s="83" t="str">
        <f>CONCATENATE(SUM('Разделы 1, 2'!M10:M10),"&lt;=",SUM('Разделы 1, 2'!J10:J10))</f>
        <v>0&lt;=64</v>
      </c>
    </row>
    <row r="61" spans="1:5" ht="12.75">
      <c r="A61" s="88">
        <f>IF((SUM('Разделы 1, 2'!M11:M11)&lt;=SUM('Разделы 1, 2'!J11:J11)),"","Неверно!")</f>
      </c>
      <c r="B61" s="89" t="s">
        <v>119</v>
      </c>
      <c r="C61" s="83" t="s">
        <v>121</v>
      </c>
      <c r="D61" s="83" t="s">
        <v>874</v>
      </c>
      <c r="E61" s="83" t="str">
        <f>CONCATENATE(SUM('Разделы 1, 2'!M11:M11),"&lt;=",SUM('Разделы 1, 2'!J11:J11))</f>
        <v>0&lt;=64</v>
      </c>
    </row>
    <row r="62" spans="1:5" ht="12.75">
      <c r="A62" s="88">
        <f>IF((SUM('Разделы 1, 2'!M12:M12)&lt;=SUM('Разделы 1, 2'!J12:J12)),"","Неверно!")</f>
      </c>
      <c r="B62" s="89" t="s">
        <v>119</v>
      </c>
      <c r="C62" s="83" t="s">
        <v>122</v>
      </c>
      <c r="D62" s="83" t="s">
        <v>874</v>
      </c>
      <c r="E62" s="83" t="str">
        <f>CONCATENATE(SUM('Разделы 1, 2'!M12:M12),"&lt;=",SUM('Разделы 1, 2'!J12:J12))</f>
        <v>0&lt;=0</v>
      </c>
    </row>
    <row r="63" spans="1:5" ht="12.75">
      <c r="A63" s="88">
        <f>IF((SUM('Разделы 3, 4, 5'!E26:E26)=SUM('Разделы 1, 2'!J22:J22)),"","Неверно!")</f>
      </c>
      <c r="B63" s="89" t="s">
        <v>123</v>
      </c>
      <c r="C63" s="83" t="s">
        <v>124</v>
      </c>
      <c r="D63" s="83" t="s">
        <v>32</v>
      </c>
      <c r="E63" s="83" t="str">
        <f>CONCATENATE(SUM('Разделы 3, 4, 5'!E26:E26),"=",SUM('Разделы 1, 2'!J22:J22))</f>
        <v>0=0</v>
      </c>
    </row>
    <row r="64" spans="1:5" ht="12.75">
      <c r="A64" s="88">
        <f>IF((SUM('Разделы 3, 4, 5'!E39:E39)=0),"","Неверно!")</f>
      </c>
      <c r="B64" s="89" t="s">
        <v>125</v>
      </c>
      <c r="C64" s="83" t="s">
        <v>126</v>
      </c>
      <c r="D64" s="83" t="s">
        <v>127</v>
      </c>
      <c r="E64" s="83" t="str">
        <f>CONCATENATE(SUM('Разделы 3, 4, 5'!E39:E39),"=",0)</f>
        <v>0=0</v>
      </c>
    </row>
    <row r="65" spans="1:5" ht="12.75">
      <c r="A65" s="88">
        <f>IF((SUM('Разделы 3, 4, 5'!E40:E40)=0),"","Неверно!")</f>
      </c>
      <c r="B65" s="89" t="s">
        <v>125</v>
      </c>
      <c r="C65" s="83" t="s">
        <v>128</v>
      </c>
      <c r="D65" s="83" t="s">
        <v>127</v>
      </c>
      <c r="E65" s="83" t="str">
        <f>CONCATENATE(SUM('Разделы 3, 4, 5'!E40:E40),"=",0)</f>
        <v>0=0</v>
      </c>
    </row>
    <row r="66" spans="1:5" ht="12.75">
      <c r="A66" s="88">
        <f>IF((SUM('Разделы 3, 4, 5'!E41:E41)=0),"","Неверно!")</f>
      </c>
      <c r="B66" s="89" t="s">
        <v>125</v>
      </c>
      <c r="C66" s="83" t="s">
        <v>129</v>
      </c>
      <c r="D66" s="83" t="s">
        <v>127</v>
      </c>
      <c r="E66" s="83" t="str">
        <f>CONCATENATE(SUM('Разделы 3, 4, 5'!E41:E41),"=",0)</f>
        <v>0=0</v>
      </c>
    </row>
    <row r="67" spans="1:5" ht="12.75">
      <c r="A67" s="88">
        <f>IF((SUM('Разделы 1, 2'!D10:D10)=SUM('Разделы 1, 2'!D11:D12)),"","Неверно!")</f>
      </c>
      <c r="B67" s="89" t="s">
        <v>130</v>
      </c>
      <c r="C67" s="83" t="s">
        <v>131</v>
      </c>
      <c r="D67" s="83" t="s">
        <v>34</v>
      </c>
      <c r="E67" s="83" t="str">
        <f>CONCATENATE(SUM('Разделы 1, 2'!D10:D10),"=",SUM('Разделы 1, 2'!D11:D12))</f>
        <v>19=19</v>
      </c>
    </row>
    <row r="68" spans="1:5" ht="12.75">
      <c r="A68" s="88">
        <f>IF((SUM('Разделы 1, 2'!M10:M10)=SUM('Разделы 1, 2'!M11:M12)),"","Неверно!")</f>
      </c>
      <c r="B68" s="89" t="s">
        <v>130</v>
      </c>
      <c r="C68" s="83" t="s">
        <v>132</v>
      </c>
      <c r="D68" s="83" t="s">
        <v>34</v>
      </c>
      <c r="E68" s="83" t="str">
        <f>CONCATENATE(SUM('Разделы 1, 2'!M10:M10),"=",SUM('Разделы 1, 2'!M11:M12))</f>
        <v>0=0</v>
      </c>
    </row>
    <row r="69" spans="1:5" ht="12.75">
      <c r="A69" s="88">
        <f>IF((SUM('Разделы 1, 2'!N10:N10)=SUM('Разделы 1, 2'!N11:N12)),"","Неверно!")</f>
      </c>
      <c r="B69" s="89" t="s">
        <v>130</v>
      </c>
      <c r="C69" s="83" t="s">
        <v>133</v>
      </c>
      <c r="D69" s="83" t="s">
        <v>34</v>
      </c>
      <c r="E69" s="83" t="str">
        <f>CONCATENATE(SUM('Разделы 1, 2'!N10:N10),"=",SUM('Разделы 1, 2'!N11:N12))</f>
        <v>21=21</v>
      </c>
    </row>
    <row r="70" spans="1:5" ht="12.75">
      <c r="A70" s="88">
        <f>IF((SUM('Разделы 1, 2'!O10:O10)=SUM('Разделы 1, 2'!O11:O12)),"","Неверно!")</f>
      </c>
      <c r="B70" s="89" t="s">
        <v>130</v>
      </c>
      <c r="C70" s="83" t="s">
        <v>134</v>
      </c>
      <c r="D70" s="83" t="s">
        <v>34</v>
      </c>
      <c r="E70" s="83" t="str">
        <f>CONCATENATE(SUM('Разделы 1, 2'!O10:O10),"=",SUM('Разделы 1, 2'!O11:O12))</f>
        <v>31019=31019</v>
      </c>
    </row>
    <row r="71" spans="1:5" ht="12.75">
      <c r="A71" s="88">
        <f>IF((SUM('Разделы 1, 2'!P10:P10)=SUM('Разделы 1, 2'!P11:P12)),"","Неверно!")</f>
      </c>
      <c r="B71" s="89" t="s">
        <v>130</v>
      </c>
      <c r="C71" s="83" t="s">
        <v>135</v>
      </c>
      <c r="D71" s="83" t="s">
        <v>34</v>
      </c>
      <c r="E71" s="83" t="str">
        <f>CONCATENATE(SUM('Разделы 1, 2'!P10:P10),"=",SUM('Разделы 1, 2'!P11:P12))</f>
        <v>0=0</v>
      </c>
    </row>
    <row r="72" spans="1:5" ht="12.75">
      <c r="A72" s="88">
        <f>IF((SUM('Разделы 1, 2'!E10:E10)=SUM('Разделы 1, 2'!E11:E12)),"","Неверно!")</f>
      </c>
      <c r="B72" s="89" t="s">
        <v>130</v>
      </c>
      <c r="C72" s="83" t="s">
        <v>136</v>
      </c>
      <c r="D72" s="83" t="s">
        <v>34</v>
      </c>
      <c r="E72" s="83" t="str">
        <f>CONCATENATE(SUM('Разделы 1, 2'!E10:E10),"=",SUM('Разделы 1, 2'!E11:E12))</f>
        <v>66=66</v>
      </c>
    </row>
    <row r="73" spans="1:5" ht="12.75">
      <c r="A73" s="88">
        <f>IF((SUM('Разделы 1, 2'!F10:F10)=SUM('Разделы 1, 2'!F11:F12)),"","Неверно!")</f>
      </c>
      <c r="B73" s="89" t="s">
        <v>130</v>
      </c>
      <c r="C73" s="83" t="s">
        <v>137</v>
      </c>
      <c r="D73" s="83" t="s">
        <v>34</v>
      </c>
      <c r="E73" s="83" t="str">
        <f>CONCATENATE(SUM('Разделы 1, 2'!F10:F10),"=",SUM('Разделы 1, 2'!F11:F12))</f>
        <v>0=0</v>
      </c>
    </row>
    <row r="74" spans="1:5" ht="12.75">
      <c r="A74" s="88">
        <f>IF((SUM('Разделы 1, 2'!G10:G10)=SUM('Разделы 1, 2'!G11:G12)),"","Неверно!")</f>
      </c>
      <c r="B74" s="89" t="s">
        <v>130</v>
      </c>
      <c r="C74" s="83" t="s">
        <v>138</v>
      </c>
      <c r="D74" s="83" t="s">
        <v>34</v>
      </c>
      <c r="E74" s="83" t="str">
        <f>CONCATENATE(SUM('Разделы 1, 2'!G10:G10),"=",SUM('Разделы 1, 2'!G11:G12))</f>
        <v>0=0</v>
      </c>
    </row>
    <row r="75" spans="1:5" ht="12.75">
      <c r="A75" s="88">
        <f>IF((SUM('Разделы 1, 2'!H10:H10)=SUM('Разделы 1, 2'!H11:H12)),"","Неверно!")</f>
      </c>
      <c r="B75" s="89" t="s">
        <v>130</v>
      </c>
      <c r="C75" s="83" t="s">
        <v>139</v>
      </c>
      <c r="D75" s="83" t="s">
        <v>34</v>
      </c>
      <c r="E75" s="83" t="str">
        <f>CONCATENATE(SUM('Разделы 1, 2'!H10:H10),"=",SUM('Разделы 1, 2'!H11:H12))</f>
        <v>64=64</v>
      </c>
    </row>
    <row r="76" spans="1:5" ht="12.75">
      <c r="A76" s="88">
        <f>IF((SUM('Разделы 1, 2'!I10:I10)=SUM('Разделы 1, 2'!I11:I12)),"","Неверно!")</f>
      </c>
      <c r="B76" s="89" t="s">
        <v>130</v>
      </c>
      <c r="C76" s="83" t="s">
        <v>140</v>
      </c>
      <c r="D76" s="83" t="s">
        <v>34</v>
      </c>
      <c r="E76" s="83" t="str">
        <f>CONCATENATE(SUM('Разделы 1, 2'!I10:I10),"=",SUM('Разделы 1, 2'!I11:I12))</f>
        <v>0=0</v>
      </c>
    </row>
    <row r="77" spans="1:5" ht="12.75">
      <c r="A77" s="88">
        <f>IF((SUM('Разделы 1, 2'!J10:J10)=SUM('Разделы 1, 2'!J11:J12)),"","Неверно!")</f>
      </c>
      <c r="B77" s="89" t="s">
        <v>130</v>
      </c>
      <c r="C77" s="83" t="s">
        <v>141</v>
      </c>
      <c r="D77" s="83" t="s">
        <v>34</v>
      </c>
      <c r="E77" s="83" t="str">
        <f>CONCATENATE(SUM('Разделы 1, 2'!J10:J10),"=",SUM('Разделы 1, 2'!J11:J12))</f>
        <v>64=64</v>
      </c>
    </row>
    <row r="78" spans="1:5" ht="12.75">
      <c r="A78" s="88">
        <f>IF((SUM('Разделы 1, 2'!K10:K10)=SUM('Разделы 1, 2'!K11:K12)),"","Неверно!")</f>
      </c>
      <c r="B78" s="89" t="s">
        <v>130</v>
      </c>
      <c r="C78" s="83" t="s">
        <v>142</v>
      </c>
      <c r="D78" s="83" t="s">
        <v>34</v>
      </c>
      <c r="E78" s="83" t="str">
        <f>CONCATENATE(SUM('Разделы 1, 2'!K10:K10),"=",SUM('Разделы 1, 2'!K11:K12))</f>
        <v>0=0</v>
      </c>
    </row>
    <row r="79" spans="1:5" ht="12.75">
      <c r="A79" s="88">
        <f>IF((SUM('Разделы 1, 2'!L10:L10)=SUM('Разделы 1, 2'!L11:L12)),"","Неверно!")</f>
      </c>
      <c r="B79" s="89" t="s">
        <v>130</v>
      </c>
      <c r="C79" s="83" t="s">
        <v>143</v>
      </c>
      <c r="D79" s="83" t="s">
        <v>34</v>
      </c>
      <c r="E79" s="83" t="str">
        <f>CONCATENATE(SUM('Разделы 1, 2'!L10:L10),"=",SUM('Разделы 1, 2'!L11:L12))</f>
        <v>64=64</v>
      </c>
    </row>
    <row r="80" spans="1:5" ht="12.75">
      <c r="A80" s="88">
        <f>IF((SUM('Разделы 1, 2'!D10:E10)=SUM('Разделы 1, 2'!G10:G10)+SUM('Разделы 1, 2'!J10:J10)+SUM('Разделы 1, 2'!N10:N10)),"","Неверно!")</f>
      </c>
      <c r="B80" s="89" t="s">
        <v>144</v>
      </c>
      <c r="C80" s="83" t="s">
        <v>145</v>
      </c>
      <c r="D80" s="83" t="s">
        <v>881</v>
      </c>
      <c r="E80" s="83" t="str">
        <f>CONCATENATE(SUM('Разделы 1, 2'!D10:E10),"=",SUM('Разделы 1, 2'!G10:G10),"+",SUM('Разделы 1, 2'!J10:J10),"+",SUM('Разделы 1, 2'!N10:N10))</f>
        <v>85=0+64+21</v>
      </c>
    </row>
    <row r="81" spans="1:5" ht="12.75">
      <c r="A81" s="88">
        <f>IF((SUM('Разделы 1, 2'!D11:E11)=SUM('Разделы 1, 2'!G11:G11)+SUM('Разделы 1, 2'!J11:J11)+SUM('Разделы 1, 2'!N11:N11)),"","Неверно!")</f>
      </c>
      <c r="B81" s="89" t="s">
        <v>144</v>
      </c>
      <c r="C81" s="83" t="s">
        <v>146</v>
      </c>
      <c r="D81" s="83" t="s">
        <v>881</v>
      </c>
      <c r="E81" s="83" t="str">
        <f>CONCATENATE(SUM('Разделы 1, 2'!D11:E11),"=",SUM('Разделы 1, 2'!G11:G11),"+",SUM('Разделы 1, 2'!J11:J11),"+",SUM('Разделы 1, 2'!N11:N11))</f>
        <v>84=0+64+20</v>
      </c>
    </row>
    <row r="82" spans="1:5" ht="12.75">
      <c r="A82" s="88">
        <f>IF((SUM('Разделы 1, 2'!D12:E12)=SUM('Разделы 1, 2'!G12:G12)+SUM('Разделы 1, 2'!J12:J12)+SUM('Разделы 1, 2'!N12:N12)),"","Неверно!")</f>
      </c>
      <c r="B82" s="89" t="s">
        <v>144</v>
      </c>
      <c r="C82" s="83" t="s">
        <v>147</v>
      </c>
      <c r="D82" s="83" t="s">
        <v>881</v>
      </c>
      <c r="E82" s="83" t="str">
        <f>CONCATENATE(SUM('Разделы 1, 2'!D12:E12),"=",SUM('Разделы 1, 2'!G12:G12),"+",SUM('Разделы 1, 2'!J12:J12),"+",SUM('Разделы 1, 2'!N12:N12))</f>
        <v>1=0+0+1</v>
      </c>
    </row>
    <row r="83" spans="1:5" ht="25.5">
      <c r="A83" s="88">
        <f>IF((SUM('Разделы 1, 2'!D22:E22)=SUM('Разделы 1, 2'!J22:K22)+SUM('Разделы 1, 2'!N22:N22)+SUM('Разделы 1, 2'!M22:M22)),"","Неверно!")</f>
      </c>
      <c r="B83" s="89" t="s">
        <v>148</v>
      </c>
      <c r="C83" s="83" t="s">
        <v>149</v>
      </c>
      <c r="D83" s="83" t="s">
        <v>873</v>
      </c>
      <c r="E83" s="83" t="str">
        <f>CONCATENATE(SUM('Разделы 1, 2'!D22:E22),"=",SUM('Разделы 1, 2'!J22:K22),"+",SUM('Разделы 1, 2'!N22:N22),"+",SUM('Разделы 1, 2'!M22:M22))</f>
        <v>0=0+0+0</v>
      </c>
    </row>
    <row r="84" spans="1:5" ht="25.5">
      <c r="A84" s="88">
        <f>IF((SUM('Разделы 1, 2'!D31:E31)=SUM('Разделы 1, 2'!J31:K31)+SUM('Разделы 1, 2'!N31:N31)+SUM('Разделы 1, 2'!M31:M31)),"","Неверно!")</f>
      </c>
      <c r="B84" s="89" t="s">
        <v>148</v>
      </c>
      <c r="C84" s="83" t="s">
        <v>150</v>
      </c>
      <c r="D84" s="83" t="s">
        <v>873</v>
      </c>
      <c r="E84" s="83" t="str">
        <f>CONCATENATE(SUM('Разделы 1, 2'!D31:E31),"=",SUM('Разделы 1, 2'!J31:K31),"+",SUM('Разделы 1, 2'!N31:N31),"+",SUM('Разделы 1, 2'!M31:M31))</f>
        <v>0=0+0+0</v>
      </c>
    </row>
    <row r="85" spans="1:5" ht="25.5">
      <c r="A85" s="88">
        <f>IF((SUM('Разделы 1, 2'!D32:E32)=SUM('Разделы 1, 2'!J32:K32)+SUM('Разделы 1, 2'!N32:N32)+SUM('Разделы 1, 2'!M32:M32)),"","Неверно!")</f>
      </c>
      <c r="B85" s="89" t="s">
        <v>148</v>
      </c>
      <c r="C85" s="83" t="s">
        <v>151</v>
      </c>
      <c r="D85" s="83" t="s">
        <v>873</v>
      </c>
      <c r="E85" s="83" t="str">
        <f>CONCATENATE(SUM('Разделы 1, 2'!D32:E32),"=",SUM('Разделы 1, 2'!J32:K32),"+",SUM('Разделы 1, 2'!N32:N32),"+",SUM('Разделы 1, 2'!M32:M32))</f>
        <v>0=0+0+0</v>
      </c>
    </row>
    <row r="86" spans="1:5" ht="25.5">
      <c r="A86" s="88">
        <f>IF((SUM('Разделы 1, 2'!D23:E23)=SUM('Разделы 1, 2'!J23:K23)+SUM('Разделы 1, 2'!N23:N23)+SUM('Разделы 1, 2'!M23:M23)),"","Неверно!")</f>
      </c>
      <c r="B86" s="89" t="s">
        <v>148</v>
      </c>
      <c r="C86" s="83" t="s">
        <v>152</v>
      </c>
      <c r="D86" s="83" t="s">
        <v>873</v>
      </c>
      <c r="E86" s="83" t="str">
        <f>CONCATENATE(SUM('Разделы 1, 2'!D23:E23),"=",SUM('Разделы 1, 2'!J23:K23),"+",SUM('Разделы 1, 2'!N23:N23),"+",SUM('Разделы 1, 2'!M23:M23))</f>
        <v>0=0+0+0</v>
      </c>
    </row>
    <row r="87" spans="1:5" ht="25.5">
      <c r="A87" s="88">
        <f>IF((SUM('Разделы 1, 2'!D24:E24)=SUM('Разделы 1, 2'!J24:K24)+SUM('Разделы 1, 2'!N24:N24)+SUM('Разделы 1, 2'!M24:M24)),"","Неверно!")</f>
      </c>
      <c r="B87" s="89" t="s">
        <v>148</v>
      </c>
      <c r="C87" s="83" t="s">
        <v>153</v>
      </c>
      <c r="D87" s="83" t="s">
        <v>873</v>
      </c>
      <c r="E87" s="83" t="str">
        <f>CONCATENATE(SUM('Разделы 1, 2'!D24:E24),"=",SUM('Разделы 1, 2'!J24:K24),"+",SUM('Разделы 1, 2'!N24:N24),"+",SUM('Разделы 1, 2'!M24:M24))</f>
        <v>0=0+0+0</v>
      </c>
    </row>
    <row r="88" spans="1:5" ht="25.5">
      <c r="A88" s="88">
        <f>IF((SUM('Разделы 1, 2'!D25:E25)=SUM('Разделы 1, 2'!J25:K25)+SUM('Разделы 1, 2'!N25:N25)+SUM('Разделы 1, 2'!M25:M25)),"","Неверно!")</f>
      </c>
      <c r="B88" s="89" t="s">
        <v>148</v>
      </c>
      <c r="C88" s="83" t="s">
        <v>154</v>
      </c>
      <c r="D88" s="83" t="s">
        <v>873</v>
      </c>
      <c r="E88" s="83" t="str">
        <f>CONCATENATE(SUM('Разделы 1, 2'!D25:E25),"=",SUM('Разделы 1, 2'!J25:K25),"+",SUM('Разделы 1, 2'!N25:N25),"+",SUM('Разделы 1, 2'!M25:M25))</f>
        <v>0=0+0+0</v>
      </c>
    </row>
    <row r="89" spans="1:5" ht="25.5">
      <c r="A89" s="88">
        <f>IF((SUM('Разделы 1, 2'!D26:E26)=SUM('Разделы 1, 2'!J26:K26)+SUM('Разделы 1, 2'!N26:N26)+SUM('Разделы 1, 2'!M26:M26)),"","Неверно!")</f>
      </c>
      <c r="B89" s="89" t="s">
        <v>148</v>
      </c>
      <c r="C89" s="83" t="s">
        <v>155</v>
      </c>
      <c r="D89" s="83" t="s">
        <v>873</v>
      </c>
      <c r="E89" s="83" t="str">
        <f>CONCATENATE(SUM('Разделы 1, 2'!D26:E26),"=",SUM('Разделы 1, 2'!J26:K26),"+",SUM('Разделы 1, 2'!N26:N26),"+",SUM('Разделы 1, 2'!M26:M26))</f>
        <v>0=0+0+0</v>
      </c>
    </row>
    <row r="90" spans="1:5" ht="25.5">
      <c r="A90" s="88">
        <f>IF((SUM('Разделы 1, 2'!D27:E27)=SUM('Разделы 1, 2'!J27:K27)+SUM('Разделы 1, 2'!N27:N27)+SUM('Разделы 1, 2'!M27:M27)),"","Неверно!")</f>
      </c>
      <c r="B90" s="89" t="s">
        <v>148</v>
      </c>
      <c r="C90" s="83" t="s">
        <v>156</v>
      </c>
      <c r="D90" s="83" t="s">
        <v>873</v>
      </c>
      <c r="E90" s="83" t="str">
        <f>CONCATENATE(SUM('Разделы 1, 2'!D27:E27),"=",SUM('Разделы 1, 2'!J27:K27),"+",SUM('Разделы 1, 2'!N27:N27),"+",SUM('Разделы 1, 2'!M27:M27))</f>
        <v>0=0+0+0</v>
      </c>
    </row>
    <row r="91" spans="1:5" ht="25.5">
      <c r="A91" s="88">
        <f>IF((SUM('Разделы 1, 2'!D28:E28)=SUM('Разделы 1, 2'!J28:K28)+SUM('Разделы 1, 2'!N28:N28)+SUM('Разделы 1, 2'!M28:M28)),"","Неверно!")</f>
      </c>
      <c r="B91" s="89" t="s">
        <v>148</v>
      </c>
      <c r="C91" s="83" t="s">
        <v>157</v>
      </c>
      <c r="D91" s="83" t="s">
        <v>873</v>
      </c>
      <c r="E91" s="83" t="str">
        <f>CONCATENATE(SUM('Разделы 1, 2'!D28:E28),"=",SUM('Разделы 1, 2'!J28:K28),"+",SUM('Разделы 1, 2'!N28:N28),"+",SUM('Разделы 1, 2'!M28:M28))</f>
        <v>0=0+0+0</v>
      </c>
    </row>
    <row r="92" spans="1:5" ht="25.5">
      <c r="A92" s="88">
        <f>IF((SUM('Разделы 1, 2'!D29:E29)=SUM('Разделы 1, 2'!J29:K29)+SUM('Разделы 1, 2'!N29:N29)+SUM('Разделы 1, 2'!M29:M29)),"","Неверно!")</f>
      </c>
      <c r="B92" s="89" t="s">
        <v>148</v>
      </c>
      <c r="C92" s="83" t="s">
        <v>158</v>
      </c>
      <c r="D92" s="83" t="s">
        <v>873</v>
      </c>
      <c r="E92" s="83" t="str">
        <f>CONCATENATE(SUM('Разделы 1, 2'!D29:E29),"=",SUM('Разделы 1, 2'!J29:K29),"+",SUM('Разделы 1, 2'!N29:N29),"+",SUM('Разделы 1, 2'!M29:M29))</f>
        <v>0=0+0+0</v>
      </c>
    </row>
    <row r="93" spans="1:5" ht="25.5">
      <c r="A93" s="88">
        <f>IF((SUM('Разделы 1, 2'!D30:E30)=SUM('Разделы 1, 2'!J30:K30)+SUM('Разделы 1, 2'!N30:N30)+SUM('Разделы 1, 2'!M30:M30)),"","Неверно!")</f>
      </c>
      <c r="B93" s="89" t="s">
        <v>148</v>
      </c>
      <c r="C93" s="83" t="s">
        <v>159</v>
      </c>
      <c r="D93" s="83" t="s">
        <v>873</v>
      </c>
      <c r="E93" s="83" t="str">
        <f>CONCATENATE(SUM('Разделы 1, 2'!D30:E30),"=",SUM('Разделы 1, 2'!J30:K30),"+",SUM('Разделы 1, 2'!N30:N30),"+",SUM('Разделы 1, 2'!M30:M30))</f>
        <v>0=0+0+0</v>
      </c>
    </row>
    <row r="94" spans="1:5" ht="12.75">
      <c r="A94" s="88">
        <f>IF((SUM('Разделы 3, 4, 5'!AF26:AF26)&lt;=SUM('Разделы 3, 4, 5'!AE26:AE26)),"","Неверно!")</f>
      </c>
      <c r="B94" s="89" t="s">
        <v>160</v>
      </c>
      <c r="C94" s="83" t="s">
        <v>161</v>
      </c>
      <c r="D94" s="83" t="s">
        <v>20</v>
      </c>
      <c r="E94" s="83" t="str">
        <f>CONCATENATE(SUM('Разделы 3, 4, 5'!AF26:AF26),"&lt;=",SUM('Разделы 3, 4, 5'!AE26:AE26))</f>
        <v>0&lt;=0</v>
      </c>
    </row>
    <row r="95" spans="1:5" ht="12.75">
      <c r="A95" s="88">
        <f>IF((SUM('Разделы 3, 4, 5'!AF27:AF27)&lt;=SUM('Разделы 3, 4, 5'!AE27:AE27)),"","Неверно!")</f>
      </c>
      <c r="B95" s="89" t="s">
        <v>160</v>
      </c>
      <c r="C95" s="83" t="s">
        <v>162</v>
      </c>
      <c r="D95" s="83" t="s">
        <v>20</v>
      </c>
      <c r="E95" s="83" t="str">
        <f>CONCATENATE(SUM('Разделы 3, 4, 5'!AF27:AF27),"&lt;=",SUM('Разделы 3, 4, 5'!AE27:AE27))</f>
        <v>0&lt;=0</v>
      </c>
    </row>
    <row r="96" spans="1:5" ht="12.75">
      <c r="A96" s="88">
        <f>IF((SUM('Разделы 3, 4, 5'!AF28:AF28)&lt;=SUM('Разделы 3, 4, 5'!AE28:AE28)),"","Неверно!")</f>
      </c>
      <c r="B96" s="89" t="s">
        <v>160</v>
      </c>
      <c r="C96" s="83" t="s">
        <v>163</v>
      </c>
      <c r="D96" s="83" t="s">
        <v>20</v>
      </c>
      <c r="E96" s="83" t="str">
        <f>CONCATENATE(SUM('Разделы 3, 4, 5'!AF28:AF28),"&lt;=",SUM('Разделы 3, 4, 5'!AE28:AE28))</f>
        <v>0&lt;=0</v>
      </c>
    </row>
    <row r="97" spans="1:5" ht="12.75">
      <c r="A97" s="88">
        <f>IF((SUM('Разделы 3, 4, 5'!AF29:AF29)&lt;=SUM('Разделы 3, 4, 5'!AE29:AE29)),"","Неверно!")</f>
      </c>
      <c r="B97" s="89" t="s">
        <v>160</v>
      </c>
      <c r="C97" s="83" t="s">
        <v>164</v>
      </c>
      <c r="D97" s="83" t="s">
        <v>20</v>
      </c>
      <c r="E97" s="83" t="str">
        <f>CONCATENATE(SUM('Разделы 3, 4, 5'!AF29:AF29),"&lt;=",SUM('Разделы 3, 4, 5'!AE29:AE29))</f>
        <v>0&lt;=0</v>
      </c>
    </row>
    <row r="98" spans="1:5" ht="12.75">
      <c r="A98" s="88">
        <f>IF((SUM('Разделы 3, 4, 5'!AF30:AF30)&lt;=SUM('Разделы 3, 4, 5'!AE30:AE30)),"","Неверно!")</f>
      </c>
      <c r="B98" s="89" t="s">
        <v>160</v>
      </c>
      <c r="C98" s="83" t="s">
        <v>165</v>
      </c>
      <c r="D98" s="83" t="s">
        <v>20</v>
      </c>
      <c r="E98" s="83" t="str">
        <f>CONCATENATE(SUM('Разделы 3, 4, 5'!AF30:AF30),"&lt;=",SUM('Разделы 3, 4, 5'!AE30:AE30))</f>
        <v>0&lt;=0</v>
      </c>
    </row>
    <row r="99" spans="1:5" ht="12.75">
      <c r="A99" s="88">
        <f>IF((SUM('Разделы 3, 4, 5'!AF31:AF31)&lt;=SUM('Разделы 3, 4, 5'!AE31:AE31)),"","Неверно!")</f>
      </c>
      <c r="B99" s="89" t="s">
        <v>160</v>
      </c>
      <c r="C99" s="83" t="s">
        <v>166</v>
      </c>
      <c r="D99" s="83" t="s">
        <v>20</v>
      </c>
      <c r="E99" s="83" t="str">
        <f>CONCATENATE(SUM('Разделы 3, 4, 5'!AF31:AF31),"&lt;=",SUM('Разделы 3, 4, 5'!AE31:AE31))</f>
        <v>0&lt;=0</v>
      </c>
    </row>
    <row r="100" spans="1:5" ht="12.75">
      <c r="A100" s="88">
        <f>IF((SUM('Разделы 3, 4, 5'!AF32:AF32)&lt;=SUM('Разделы 3, 4, 5'!AE32:AE32)),"","Неверно!")</f>
      </c>
      <c r="B100" s="89" t="s">
        <v>160</v>
      </c>
      <c r="C100" s="83" t="s">
        <v>167</v>
      </c>
      <c r="D100" s="83" t="s">
        <v>20</v>
      </c>
      <c r="E100" s="83" t="str">
        <f>CONCATENATE(SUM('Разделы 3, 4, 5'!AF32:AF32),"&lt;=",SUM('Разделы 3, 4, 5'!AE32:AE32))</f>
        <v>0&lt;=0</v>
      </c>
    </row>
    <row r="101" spans="1:5" ht="12.75">
      <c r="A101" s="88">
        <f>IF((SUM('Разделы 1, 2'!P10:P10)&lt;=SUM('Разделы 1, 2'!E10:E10)),"","Неверно!")</f>
      </c>
      <c r="B101" s="89" t="s">
        <v>168</v>
      </c>
      <c r="C101" s="83" t="s">
        <v>169</v>
      </c>
      <c r="D101" s="83" t="s">
        <v>35</v>
      </c>
      <c r="E101" s="83" t="str">
        <f>CONCATENATE(SUM('Разделы 1, 2'!P10:P10),"&lt;=",SUM('Разделы 1, 2'!E10:E10))</f>
        <v>0&lt;=66</v>
      </c>
    </row>
    <row r="102" spans="1:5" ht="12.75">
      <c r="A102" s="88">
        <f>IF((SUM('Разделы 1, 2'!P11:P11)&lt;=SUM('Разделы 1, 2'!E11:E11)),"","Неверно!")</f>
      </c>
      <c r="B102" s="89" t="s">
        <v>168</v>
      </c>
      <c r="C102" s="83" t="s">
        <v>170</v>
      </c>
      <c r="D102" s="83" t="s">
        <v>35</v>
      </c>
      <c r="E102" s="83" t="str">
        <f>CONCATENATE(SUM('Разделы 1, 2'!P11:P11),"&lt;=",SUM('Разделы 1, 2'!E11:E11))</f>
        <v>0&lt;=65</v>
      </c>
    </row>
    <row r="103" spans="1:5" ht="12.75">
      <c r="A103" s="88">
        <f>IF((SUM('Разделы 1, 2'!P12:P12)&lt;=SUM('Разделы 1, 2'!E12:E12)),"","Неверно!")</f>
      </c>
      <c r="B103" s="89" t="s">
        <v>168</v>
      </c>
      <c r="C103" s="83" t="s">
        <v>171</v>
      </c>
      <c r="D103" s="83" t="s">
        <v>35</v>
      </c>
      <c r="E103" s="83" t="str">
        <f>CONCATENATE(SUM('Разделы 1, 2'!P12:P12),"&lt;=",SUM('Разделы 1, 2'!E12:E12))</f>
        <v>0&lt;=1</v>
      </c>
    </row>
    <row r="104" spans="1:5" ht="12.75">
      <c r="A104" s="88">
        <f>IF((SUM('Разделы 3, 4, 5'!N13:N13)=0),"","Неверно!")</f>
      </c>
      <c r="B104" s="89" t="s">
        <v>172</v>
      </c>
      <c r="C104" s="83" t="s">
        <v>173</v>
      </c>
      <c r="D104" s="83" t="s">
        <v>28</v>
      </c>
      <c r="E104" s="83" t="str">
        <f>CONCATENATE(SUM('Разделы 3, 4, 5'!N13:N13),"=",0)</f>
        <v>0=0</v>
      </c>
    </row>
    <row r="105" spans="1:5" ht="12.75">
      <c r="A105" s="88">
        <f>IF((SUM('Разделы 3, 4, 5'!O13:O13)=0),"","Неверно!")</f>
      </c>
      <c r="B105" s="89" t="s">
        <v>172</v>
      </c>
      <c r="C105" s="83" t="s">
        <v>174</v>
      </c>
      <c r="D105" s="83" t="s">
        <v>28</v>
      </c>
      <c r="E105" s="83" t="str">
        <f>CONCATENATE(SUM('Разделы 3, 4, 5'!O13:O13),"=",0)</f>
        <v>0=0</v>
      </c>
    </row>
    <row r="106" spans="1:5" ht="12.75">
      <c r="A106" s="88">
        <f>IF((SUM('Разделы 3, 4, 5'!P13:P13)=0),"","Неверно!")</f>
      </c>
      <c r="B106" s="89" t="s">
        <v>172</v>
      </c>
      <c r="C106" s="83" t="s">
        <v>175</v>
      </c>
      <c r="D106" s="83" t="s">
        <v>28</v>
      </c>
      <c r="E106" s="83" t="str">
        <f>CONCATENATE(SUM('Разделы 3, 4, 5'!P13:P13),"=",0)</f>
        <v>0=0</v>
      </c>
    </row>
    <row r="107" spans="1:5" ht="12.75">
      <c r="A107" s="88">
        <f>IF((SUM('Разделы 3, 4, 5'!Q13:Q13)=0),"","Неверно!")</f>
      </c>
      <c r="B107" s="89" t="s">
        <v>172</v>
      </c>
      <c r="C107" s="83" t="s">
        <v>176</v>
      </c>
      <c r="D107" s="83" t="s">
        <v>28</v>
      </c>
      <c r="E107" s="83" t="str">
        <f>CONCATENATE(SUM('Разделы 3, 4, 5'!Q13:Q13),"=",0)</f>
        <v>0=0</v>
      </c>
    </row>
    <row r="108" spans="1:5" ht="12.75">
      <c r="A108" s="88">
        <f>IF((SUM('Разделы 3, 4, 5'!R13:R13)=0),"","Неверно!")</f>
      </c>
      <c r="B108" s="89" t="s">
        <v>172</v>
      </c>
      <c r="C108" s="83" t="s">
        <v>177</v>
      </c>
      <c r="D108" s="83" t="s">
        <v>28</v>
      </c>
      <c r="E108" s="83" t="str">
        <f>CONCATENATE(SUM('Разделы 3, 4, 5'!R13:R13),"=",0)</f>
        <v>0=0</v>
      </c>
    </row>
    <row r="109" spans="1:5" ht="12.75">
      <c r="A109" s="88">
        <f>IF((SUM('Разделы 3, 4, 5'!S13:S13)=0),"","Неверно!")</f>
      </c>
      <c r="B109" s="89" t="s">
        <v>172</v>
      </c>
      <c r="C109" s="83" t="s">
        <v>178</v>
      </c>
      <c r="D109" s="83" t="s">
        <v>28</v>
      </c>
      <c r="E109" s="83" t="str">
        <f>CONCATENATE(SUM('Разделы 3, 4, 5'!S13:S13),"=",0)</f>
        <v>0=0</v>
      </c>
    </row>
    <row r="110" spans="1:5" ht="12.75">
      <c r="A110" s="88">
        <f>IF((SUM('Разделы 3, 4, 5'!T13:T13)=0),"","Неверно!")</f>
      </c>
      <c r="B110" s="89" t="s">
        <v>172</v>
      </c>
      <c r="C110" s="83" t="s">
        <v>179</v>
      </c>
      <c r="D110" s="83" t="s">
        <v>28</v>
      </c>
      <c r="E110" s="83" t="str">
        <f>CONCATENATE(SUM('Разделы 3, 4, 5'!T13:T13),"=",0)</f>
        <v>0=0</v>
      </c>
    </row>
    <row r="111" spans="1:5" ht="12.75">
      <c r="A111" s="88">
        <f>IF((SUM('Разделы 3, 4, 5'!U13:U13)=0),"","Неверно!")</f>
      </c>
      <c r="B111" s="89" t="s">
        <v>172</v>
      </c>
      <c r="C111" s="83" t="s">
        <v>180</v>
      </c>
      <c r="D111" s="83" t="s">
        <v>28</v>
      </c>
      <c r="E111" s="83" t="str">
        <f>CONCATENATE(SUM('Разделы 3, 4, 5'!U13:U13),"=",0)</f>
        <v>0=0</v>
      </c>
    </row>
    <row r="112" spans="1:5" ht="12.75">
      <c r="A112" s="88">
        <f>IF((SUM('Разделы 3, 4, 5'!V13:V13)=0),"","Неверно!")</f>
      </c>
      <c r="B112" s="89" t="s">
        <v>172</v>
      </c>
      <c r="C112" s="83" t="s">
        <v>181</v>
      </c>
      <c r="D112" s="83" t="s">
        <v>28</v>
      </c>
      <c r="E112" s="83" t="str">
        <f>CONCATENATE(SUM('Разделы 3, 4, 5'!V13:V13),"=",0)</f>
        <v>0=0</v>
      </c>
    </row>
    <row r="113" spans="1:5" ht="12.75">
      <c r="A113" s="88">
        <f>IF((SUM('Разделы 3, 4, 5'!W13:W13)=0),"","Неверно!")</f>
      </c>
      <c r="B113" s="89" t="s">
        <v>172</v>
      </c>
      <c r="C113" s="83" t="s">
        <v>182</v>
      </c>
      <c r="D113" s="83" t="s">
        <v>28</v>
      </c>
      <c r="E113" s="83" t="str">
        <f>CONCATENATE(SUM('Разделы 3, 4, 5'!W13:W13),"=",0)</f>
        <v>0=0</v>
      </c>
    </row>
    <row r="114" spans="1:5" ht="12.75">
      <c r="A114" s="88">
        <f>IF((SUM('Разделы 3, 4, 5'!X13:X13)=0),"","Неверно!")</f>
      </c>
      <c r="B114" s="89" t="s">
        <v>172</v>
      </c>
      <c r="C114" s="83" t="s">
        <v>183</v>
      </c>
      <c r="D114" s="83" t="s">
        <v>28</v>
      </c>
      <c r="E114" s="83" t="str">
        <f>CONCATENATE(SUM('Разделы 3, 4, 5'!X13:X13),"=",0)</f>
        <v>0=0</v>
      </c>
    </row>
    <row r="115" spans="1:5" ht="12.75">
      <c r="A115" s="88">
        <f>IF((SUM('Разделы 3, 4, 5'!Y13:Y13)=0),"","Неверно!")</f>
      </c>
      <c r="B115" s="89" t="s">
        <v>172</v>
      </c>
      <c r="C115" s="83" t="s">
        <v>184</v>
      </c>
      <c r="D115" s="83" t="s">
        <v>28</v>
      </c>
      <c r="E115" s="83" t="str">
        <f>CONCATENATE(SUM('Разделы 3, 4, 5'!Y13:Y13),"=",0)</f>
        <v>0=0</v>
      </c>
    </row>
    <row r="116" spans="1:5" ht="12.75">
      <c r="A116" s="88">
        <f>IF((SUM('Разделы 3, 4, 5'!Z13:Z13)=0),"","Неверно!")</f>
      </c>
      <c r="B116" s="89" t="s">
        <v>172</v>
      </c>
      <c r="C116" s="83" t="s">
        <v>185</v>
      </c>
      <c r="D116" s="83" t="s">
        <v>28</v>
      </c>
      <c r="E116" s="83" t="str">
        <f>CONCATENATE(SUM('Разделы 3, 4, 5'!Z13:Z13),"=",0)</f>
        <v>0=0</v>
      </c>
    </row>
    <row r="117" spans="1:5" ht="12.75">
      <c r="A117" s="88">
        <f>IF((SUM('Разделы 3, 4, 5'!AA13:AA13)=0),"","Неверно!")</f>
      </c>
      <c r="B117" s="89" t="s">
        <v>172</v>
      </c>
      <c r="C117" s="83" t="s">
        <v>186</v>
      </c>
      <c r="D117" s="83" t="s">
        <v>28</v>
      </c>
      <c r="E117" s="83" t="str">
        <f>CONCATENATE(SUM('Разделы 3, 4, 5'!AA13:AA13),"=",0)</f>
        <v>0=0</v>
      </c>
    </row>
    <row r="118" spans="1:5" ht="12.75">
      <c r="A118" s="88">
        <f>IF((SUM('Разделы 3, 4, 5'!AB13:AB13)=0),"","Неверно!")</f>
      </c>
      <c r="B118" s="89" t="s">
        <v>172</v>
      </c>
      <c r="C118" s="83" t="s">
        <v>187</v>
      </c>
      <c r="D118" s="83" t="s">
        <v>28</v>
      </c>
      <c r="E118" s="83" t="str">
        <f>CONCATENATE(SUM('Разделы 3, 4, 5'!AB13:AB13),"=",0)</f>
        <v>0=0</v>
      </c>
    </row>
    <row r="119" spans="1:5" ht="12.75">
      <c r="A119" s="88">
        <f>IF((SUM('Разделы 3, 4, 5'!K13:K13)=0),"","Неверно!")</f>
      </c>
      <c r="B119" s="89" t="s">
        <v>172</v>
      </c>
      <c r="C119" s="83" t="s">
        <v>188</v>
      </c>
      <c r="D119" s="83" t="s">
        <v>28</v>
      </c>
      <c r="E119" s="83" t="str">
        <f>CONCATENATE(SUM('Разделы 3, 4, 5'!K13:K13),"=",0)</f>
        <v>0=0</v>
      </c>
    </row>
    <row r="120" spans="1:5" ht="12.75">
      <c r="A120" s="88">
        <f>IF((SUM('Разделы 3, 4, 5'!L13:L13)=0),"","Неверно!")</f>
      </c>
      <c r="B120" s="89" t="s">
        <v>172</v>
      </c>
      <c r="C120" s="83" t="s">
        <v>189</v>
      </c>
      <c r="D120" s="83" t="s">
        <v>28</v>
      </c>
      <c r="E120" s="83" t="str">
        <f>CONCATENATE(SUM('Разделы 3, 4, 5'!L13:L13),"=",0)</f>
        <v>0=0</v>
      </c>
    </row>
    <row r="121" spans="1:5" ht="12.75">
      <c r="A121" s="88">
        <f>IF((SUM('Разделы 3, 4, 5'!M13:M13)=0),"","Неверно!")</f>
      </c>
      <c r="B121" s="89" t="s">
        <v>172</v>
      </c>
      <c r="C121" s="83" t="s">
        <v>190</v>
      </c>
      <c r="D121" s="83" t="s">
        <v>28</v>
      </c>
      <c r="E121" s="83" t="str">
        <f>CONCATENATE(SUM('Разделы 3, 4, 5'!M13:M13),"=",0)</f>
        <v>0=0</v>
      </c>
    </row>
    <row r="122" spans="1:5" ht="12.75">
      <c r="A122" s="88">
        <f>IF((SUM('Разделы 1, 2'!P22:P22)&gt;=SUM('Разделы 1, 2'!O22:O22)),"","Неверно!")</f>
      </c>
      <c r="B122" s="89" t="s">
        <v>191</v>
      </c>
      <c r="C122" s="83" t="s">
        <v>192</v>
      </c>
      <c r="D122" s="83" t="s">
        <v>878</v>
      </c>
      <c r="E122" s="83" t="str">
        <f>CONCATENATE(SUM('Разделы 1, 2'!P22:P22),"&gt;=",SUM('Разделы 1, 2'!O22:O22))</f>
        <v>0&gt;=0</v>
      </c>
    </row>
    <row r="123" spans="1:5" ht="12.75">
      <c r="A123" s="88">
        <f>IF((SUM('Разделы 1, 2'!P31:P31)&gt;=SUM('Разделы 1, 2'!O31:O31)),"","Неверно!")</f>
      </c>
      <c r="B123" s="89" t="s">
        <v>191</v>
      </c>
      <c r="C123" s="83" t="s">
        <v>193</v>
      </c>
      <c r="D123" s="83" t="s">
        <v>878</v>
      </c>
      <c r="E123" s="83" t="str">
        <f>CONCATENATE(SUM('Разделы 1, 2'!P31:P31),"&gt;=",SUM('Разделы 1, 2'!O31:O31))</f>
        <v>0&gt;=0</v>
      </c>
    </row>
    <row r="124" spans="1:5" ht="12.75">
      <c r="A124" s="88">
        <f>IF((SUM('Разделы 1, 2'!P32:P32)&gt;=SUM('Разделы 1, 2'!O32:O32)),"","Неверно!")</f>
      </c>
      <c r="B124" s="89" t="s">
        <v>191</v>
      </c>
      <c r="C124" s="83" t="s">
        <v>194</v>
      </c>
      <c r="D124" s="83" t="s">
        <v>878</v>
      </c>
      <c r="E124" s="83" t="str">
        <f>CONCATENATE(SUM('Разделы 1, 2'!P32:P32),"&gt;=",SUM('Разделы 1, 2'!O32:O32))</f>
        <v>0&gt;=0</v>
      </c>
    </row>
    <row r="125" spans="1:5" ht="12.75">
      <c r="A125" s="88">
        <f>IF((SUM('Разделы 1, 2'!P23:P23)&gt;=SUM('Разделы 1, 2'!O23:O23)),"","Неверно!")</f>
      </c>
      <c r="B125" s="89" t="s">
        <v>191</v>
      </c>
      <c r="C125" s="83" t="s">
        <v>195</v>
      </c>
      <c r="D125" s="83" t="s">
        <v>878</v>
      </c>
      <c r="E125" s="83" t="str">
        <f>CONCATENATE(SUM('Разделы 1, 2'!P23:P23),"&gt;=",SUM('Разделы 1, 2'!O23:O23))</f>
        <v>0&gt;=0</v>
      </c>
    </row>
    <row r="126" spans="1:5" ht="12.75">
      <c r="A126" s="88">
        <f>IF((SUM('Разделы 1, 2'!P24:P24)&gt;=SUM('Разделы 1, 2'!O24:O24)),"","Неверно!")</f>
      </c>
      <c r="B126" s="89" t="s">
        <v>191</v>
      </c>
      <c r="C126" s="83" t="s">
        <v>196</v>
      </c>
      <c r="D126" s="83" t="s">
        <v>878</v>
      </c>
      <c r="E126" s="83" t="str">
        <f>CONCATENATE(SUM('Разделы 1, 2'!P24:P24),"&gt;=",SUM('Разделы 1, 2'!O24:O24))</f>
        <v>0&gt;=0</v>
      </c>
    </row>
    <row r="127" spans="1:5" ht="12.75">
      <c r="A127" s="88">
        <f>IF((SUM('Разделы 1, 2'!P25:P25)&gt;=SUM('Разделы 1, 2'!O25:O25)),"","Неверно!")</f>
      </c>
      <c r="B127" s="89" t="s">
        <v>191</v>
      </c>
      <c r="C127" s="83" t="s">
        <v>197</v>
      </c>
      <c r="D127" s="83" t="s">
        <v>878</v>
      </c>
      <c r="E127" s="83" t="str">
        <f>CONCATENATE(SUM('Разделы 1, 2'!P25:P25),"&gt;=",SUM('Разделы 1, 2'!O25:O25))</f>
        <v>0&gt;=0</v>
      </c>
    </row>
    <row r="128" spans="1:5" ht="12.75">
      <c r="A128" s="88">
        <f>IF((SUM('Разделы 1, 2'!P26:P26)&gt;=SUM('Разделы 1, 2'!O26:O26)),"","Неверно!")</f>
      </c>
      <c r="B128" s="89" t="s">
        <v>191</v>
      </c>
      <c r="C128" s="83" t="s">
        <v>198</v>
      </c>
      <c r="D128" s="83" t="s">
        <v>878</v>
      </c>
      <c r="E128" s="83" t="str">
        <f>CONCATENATE(SUM('Разделы 1, 2'!P26:P26),"&gt;=",SUM('Разделы 1, 2'!O26:O26))</f>
        <v>0&gt;=0</v>
      </c>
    </row>
    <row r="129" spans="1:5" ht="12.75">
      <c r="A129" s="88">
        <f>IF((SUM('Разделы 1, 2'!P27:P27)&gt;=SUM('Разделы 1, 2'!O27:O27)),"","Неверно!")</f>
      </c>
      <c r="B129" s="89" t="s">
        <v>191</v>
      </c>
      <c r="C129" s="83" t="s">
        <v>199</v>
      </c>
      <c r="D129" s="83" t="s">
        <v>878</v>
      </c>
      <c r="E129" s="83" t="str">
        <f>CONCATENATE(SUM('Разделы 1, 2'!P27:P27),"&gt;=",SUM('Разделы 1, 2'!O27:O27))</f>
        <v>0&gt;=0</v>
      </c>
    </row>
    <row r="130" spans="1:5" ht="12.75">
      <c r="A130" s="88">
        <f>IF((SUM('Разделы 1, 2'!P28:P28)&gt;=SUM('Разделы 1, 2'!O28:O28)),"","Неверно!")</f>
      </c>
      <c r="B130" s="89" t="s">
        <v>191</v>
      </c>
      <c r="C130" s="83" t="s">
        <v>200</v>
      </c>
      <c r="D130" s="83" t="s">
        <v>878</v>
      </c>
      <c r="E130" s="83" t="str">
        <f>CONCATENATE(SUM('Разделы 1, 2'!P28:P28),"&gt;=",SUM('Разделы 1, 2'!O28:O28))</f>
        <v>0&gt;=0</v>
      </c>
    </row>
    <row r="131" spans="1:5" ht="12.75">
      <c r="A131" s="88">
        <f>IF((SUM('Разделы 1, 2'!P29:P29)&gt;=SUM('Разделы 1, 2'!O29:O29)),"","Неверно!")</f>
      </c>
      <c r="B131" s="89" t="s">
        <v>191</v>
      </c>
      <c r="C131" s="83" t="s">
        <v>201</v>
      </c>
      <c r="D131" s="83" t="s">
        <v>878</v>
      </c>
      <c r="E131" s="83" t="str">
        <f>CONCATENATE(SUM('Разделы 1, 2'!P29:P29),"&gt;=",SUM('Разделы 1, 2'!O29:O29))</f>
        <v>0&gt;=0</v>
      </c>
    </row>
    <row r="132" spans="1:5" ht="12.75">
      <c r="A132" s="88">
        <f>IF((SUM('Разделы 1, 2'!P30:P30)&gt;=SUM('Разделы 1, 2'!O30:O30)),"","Неверно!")</f>
      </c>
      <c r="B132" s="89" t="s">
        <v>191</v>
      </c>
      <c r="C132" s="83" t="s">
        <v>202</v>
      </c>
      <c r="D132" s="83" t="s">
        <v>878</v>
      </c>
      <c r="E132" s="83" t="str">
        <f>CONCATENATE(SUM('Разделы 1, 2'!P30:P30),"&gt;=",SUM('Разделы 1, 2'!O30:O30))</f>
        <v>0&gt;=0</v>
      </c>
    </row>
    <row r="133" spans="1:5" ht="12.75">
      <c r="A133" s="88">
        <f>IF((SUM('Разделы 1, 2'!D22:D22)=SUM('Разделы 1, 2'!D23:D23)+SUM('Разделы 1, 2'!D28:D28)),"","Неверно!")</f>
      </c>
      <c r="B133" s="89" t="s">
        <v>203</v>
      </c>
      <c r="C133" s="83" t="s">
        <v>204</v>
      </c>
      <c r="D133" s="83" t="s">
        <v>33</v>
      </c>
      <c r="E133" s="83" t="str">
        <f>CONCATENATE(SUM('Разделы 1, 2'!D22:D22),"=",SUM('Разделы 1, 2'!D23:D23),"+",SUM('Разделы 1, 2'!D28:D28))</f>
        <v>0=0+0</v>
      </c>
    </row>
    <row r="134" spans="1:5" ht="12.75">
      <c r="A134" s="88">
        <f>IF((SUM('Разделы 1, 2'!M22:M22)=SUM('Разделы 1, 2'!M23:M23)+SUM('Разделы 1, 2'!M28:M28)),"","Неверно!")</f>
      </c>
      <c r="B134" s="89" t="s">
        <v>203</v>
      </c>
      <c r="C134" s="83" t="s">
        <v>205</v>
      </c>
      <c r="D134" s="83" t="s">
        <v>33</v>
      </c>
      <c r="E134" s="83" t="str">
        <f>CONCATENATE(SUM('Разделы 1, 2'!M22:M22),"=",SUM('Разделы 1, 2'!M23:M23),"+",SUM('Разделы 1, 2'!M28:M28))</f>
        <v>0=0+0</v>
      </c>
    </row>
    <row r="135" spans="1:5" ht="12.75">
      <c r="A135" s="88">
        <f>IF((SUM('Разделы 1, 2'!N22:N22)=SUM('Разделы 1, 2'!N23:N23)+SUM('Разделы 1, 2'!N28:N28)),"","Неверно!")</f>
      </c>
      <c r="B135" s="89" t="s">
        <v>203</v>
      </c>
      <c r="C135" s="83" t="s">
        <v>206</v>
      </c>
      <c r="D135" s="83" t="s">
        <v>33</v>
      </c>
      <c r="E135" s="83" t="str">
        <f>CONCATENATE(SUM('Разделы 1, 2'!N22:N22),"=",SUM('Разделы 1, 2'!N23:N23),"+",SUM('Разделы 1, 2'!N28:N28))</f>
        <v>0=0+0</v>
      </c>
    </row>
    <row r="136" spans="1:5" ht="12.75">
      <c r="A136" s="88">
        <f>IF((SUM('Разделы 1, 2'!O22:O22)=SUM('Разделы 1, 2'!O23:O23)+SUM('Разделы 1, 2'!O28:O28)),"","Неверно!")</f>
      </c>
      <c r="B136" s="89" t="s">
        <v>203</v>
      </c>
      <c r="C136" s="83" t="s">
        <v>207</v>
      </c>
      <c r="D136" s="83" t="s">
        <v>33</v>
      </c>
      <c r="E136" s="83" t="str">
        <f>CONCATENATE(SUM('Разделы 1, 2'!O22:O22),"=",SUM('Разделы 1, 2'!O23:O23),"+",SUM('Разделы 1, 2'!O28:O28))</f>
        <v>0=0+0</v>
      </c>
    </row>
    <row r="137" spans="1:5" ht="12.75">
      <c r="A137" s="88">
        <f>IF((SUM('Разделы 1, 2'!P22:P22)=SUM('Разделы 1, 2'!P23:P23)+SUM('Разделы 1, 2'!P28:P28)),"","Неверно!")</f>
      </c>
      <c r="B137" s="89" t="s">
        <v>203</v>
      </c>
      <c r="C137" s="83" t="s">
        <v>208</v>
      </c>
      <c r="D137" s="83" t="s">
        <v>33</v>
      </c>
      <c r="E137" s="83" t="str">
        <f>CONCATENATE(SUM('Разделы 1, 2'!P22:P22),"=",SUM('Разделы 1, 2'!P23:P23),"+",SUM('Разделы 1, 2'!P28:P28))</f>
        <v>0=0+0</v>
      </c>
    </row>
    <row r="138" spans="1:5" ht="12.75">
      <c r="A138" s="88">
        <f>IF((SUM('Разделы 1, 2'!E22:E22)=SUM('Разделы 1, 2'!E23:E23)+SUM('Разделы 1, 2'!E28:E28)),"","Неверно!")</f>
      </c>
      <c r="B138" s="89" t="s">
        <v>203</v>
      </c>
      <c r="C138" s="83" t="s">
        <v>209</v>
      </c>
      <c r="D138" s="83" t="s">
        <v>33</v>
      </c>
      <c r="E138" s="83" t="str">
        <f>CONCATENATE(SUM('Разделы 1, 2'!E22:E22),"=",SUM('Разделы 1, 2'!E23:E23),"+",SUM('Разделы 1, 2'!E28:E28))</f>
        <v>0=0+0</v>
      </c>
    </row>
    <row r="139" spans="1:5" ht="12.75">
      <c r="A139" s="88">
        <f>IF((SUM('Разделы 1, 2'!F22:F22)=SUM('Разделы 1, 2'!F23:F23)+SUM('Разделы 1, 2'!F28:F28)),"","Неверно!")</f>
      </c>
      <c r="B139" s="89" t="s">
        <v>203</v>
      </c>
      <c r="C139" s="83" t="s">
        <v>210</v>
      </c>
      <c r="D139" s="83" t="s">
        <v>33</v>
      </c>
      <c r="E139" s="83" t="str">
        <f>CONCATENATE(SUM('Разделы 1, 2'!F22:F22),"=",SUM('Разделы 1, 2'!F23:F23),"+",SUM('Разделы 1, 2'!F28:F28))</f>
        <v>0=0+0</v>
      </c>
    </row>
    <row r="140" spans="1:5" ht="12.75">
      <c r="A140" s="88">
        <f>IF((SUM('Разделы 1, 2'!G22:G22)=SUM('Разделы 1, 2'!G23:G23)+SUM('Разделы 1, 2'!G28:G28)),"","Неверно!")</f>
      </c>
      <c r="B140" s="89" t="s">
        <v>203</v>
      </c>
      <c r="C140" s="83" t="s">
        <v>211</v>
      </c>
      <c r="D140" s="83" t="s">
        <v>33</v>
      </c>
      <c r="E140" s="83" t="str">
        <f>CONCATENATE(SUM('Разделы 1, 2'!G22:G22),"=",SUM('Разделы 1, 2'!G23:G23),"+",SUM('Разделы 1, 2'!G28:G28))</f>
        <v>0=0+0</v>
      </c>
    </row>
    <row r="141" spans="1:5" ht="12.75">
      <c r="A141" s="88">
        <f>IF((SUM('Разделы 1, 2'!H22:H22)=SUM('Разделы 1, 2'!H23:H23)+SUM('Разделы 1, 2'!H28:H28)),"","Неверно!")</f>
      </c>
      <c r="B141" s="89" t="s">
        <v>203</v>
      </c>
      <c r="C141" s="83" t="s">
        <v>212</v>
      </c>
      <c r="D141" s="83" t="s">
        <v>33</v>
      </c>
      <c r="E141" s="83" t="str">
        <f>CONCATENATE(SUM('Разделы 1, 2'!H22:H22),"=",SUM('Разделы 1, 2'!H23:H23),"+",SUM('Разделы 1, 2'!H28:H28))</f>
        <v>0=0+0</v>
      </c>
    </row>
    <row r="142" spans="1:5" ht="12.75">
      <c r="A142" s="88">
        <f>IF((SUM('Разделы 1, 2'!I22:I22)=SUM('Разделы 1, 2'!I23:I23)+SUM('Разделы 1, 2'!I28:I28)),"","Неверно!")</f>
      </c>
      <c r="B142" s="89" t="s">
        <v>203</v>
      </c>
      <c r="C142" s="83" t="s">
        <v>213</v>
      </c>
      <c r="D142" s="83" t="s">
        <v>33</v>
      </c>
      <c r="E142" s="83" t="str">
        <f>CONCATENATE(SUM('Разделы 1, 2'!I22:I22),"=",SUM('Разделы 1, 2'!I23:I23),"+",SUM('Разделы 1, 2'!I28:I28))</f>
        <v>0=0+0</v>
      </c>
    </row>
    <row r="143" spans="1:5" ht="12.75">
      <c r="A143" s="88">
        <f>IF((SUM('Разделы 1, 2'!J22:J22)=SUM('Разделы 1, 2'!J23:J23)+SUM('Разделы 1, 2'!J28:J28)),"","Неверно!")</f>
      </c>
      <c r="B143" s="89" t="s">
        <v>203</v>
      </c>
      <c r="C143" s="83" t="s">
        <v>214</v>
      </c>
      <c r="D143" s="83" t="s">
        <v>33</v>
      </c>
      <c r="E143" s="83" t="str">
        <f>CONCATENATE(SUM('Разделы 1, 2'!J22:J22),"=",SUM('Разделы 1, 2'!J23:J23),"+",SUM('Разделы 1, 2'!J28:J28))</f>
        <v>0=0+0</v>
      </c>
    </row>
    <row r="144" spans="1:5" ht="12.75">
      <c r="A144" s="88">
        <f>IF((SUM('Разделы 1, 2'!K22:K22)=SUM('Разделы 1, 2'!K23:K23)+SUM('Разделы 1, 2'!K28:K28)),"","Неверно!")</f>
      </c>
      <c r="B144" s="89" t="s">
        <v>203</v>
      </c>
      <c r="C144" s="83" t="s">
        <v>215</v>
      </c>
      <c r="D144" s="83" t="s">
        <v>33</v>
      </c>
      <c r="E144" s="83" t="str">
        <f>CONCATENATE(SUM('Разделы 1, 2'!K22:K22),"=",SUM('Разделы 1, 2'!K23:K23),"+",SUM('Разделы 1, 2'!K28:K28))</f>
        <v>0=0+0</v>
      </c>
    </row>
    <row r="145" spans="1:5" ht="12.75">
      <c r="A145" s="88">
        <f>IF((SUM('Разделы 1, 2'!L22:L22)=SUM('Разделы 1, 2'!L23:L23)+SUM('Разделы 1, 2'!L28:L28)),"","Неверно!")</f>
      </c>
      <c r="B145" s="89" t="s">
        <v>203</v>
      </c>
      <c r="C145" s="83" t="s">
        <v>216</v>
      </c>
      <c r="D145" s="83" t="s">
        <v>33</v>
      </c>
      <c r="E145" s="83" t="str">
        <f>CONCATENATE(SUM('Разделы 1, 2'!L22:L22),"=",SUM('Разделы 1, 2'!L23:L23),"+",SUM('Разделы 1, 2'!L28:L28))</f>
        <v>0=0+0</v>
      </c>
    </row>
    <row r="146" spans="1:5" ht="12.75">
      <c r="A146" s="88">
        <f>IF((SUM('Разделы 3, 4, 5'!T14:T14)=0),"","Неверно!")</f>
      </c>
      <c r="B146" s="89" t="s">
        <v>217</v>
      </c>
      <c r="C146" s="83" t="s">
        <v>218</v>
      </c>
      <c r="D146" s="83" t="s">
        <v>24</v>
      </c>
      <c r="E146" s="83" t="str">
        <f>CONCATENATE(SUM('Разделы 3, 4, 5'!T14:T14),"=",0)</f>
        <v>0=0</v>
      </c>
    </row>
    <row r="147" spans="1:5" ht="12.75">
      <c r="A147" s="88">
        <f>IF((SUM('Разделы 3, 4, 5'!U14:U14)=0),"","Неверно!")</f>
      </c>
      <c r="B147" s="89" t="s">
        <v>217</v>
      </c>
      <c r="C147" s="83" t="s">
        <v>219</v>
      </c>
      <c r="D147" s="83" t="s">
        <v>24</v>
      </c>
      <c r="E147" s="83" t="str">
        <f>CONCATENATE(SUM('Разделы 3, 4, 5'!U14:U14),"=",0)</f>
        <v>0=0</v>
      </c>
    </row>
    <row r="148" spans="1:5" ht="12.75">
      <c r="A148" s="88">
        <f>IF((SUM('Разделы 3, 4, 5'!V14:V14)=0),"","Неверно!")</f>
      </c>
      <c r="B148" s="89" t="s">
        <v>217</v>
      </c>
      <c r="C148" s="83" t="s">
        <v>220</v>
      </c>
      <c r="D148" s="83" t="s">
        <v>24</v>
      </c>
      <c r="E148" s="83" t="str">
        <f>CONCATENATE(SUM('Разделы 3, 4, 5'!V14:V14),"=",0)</f>
        <v>0=0</v>
      </c>
    </row>
    <row r="149" spans="1:5" ht="12.75">
      <c r="A149" s="88">
        <f>IF((SUM('Разделы 3, 4, 5'!W14:W14)=0),"","Неверно!")</f>
      </c>
      <c r="B149" s="89" t="s">
        <v>217</v>
      </c>
      <c r="C149" s="83" t="s">
        <v>221</v>
      </c>
      <c r="D149" s="83" t="s">
        <v>24</v>
      </c>
      <c r="E149" s="83" t="str">
        <f>CONCATENATE(SUM('Разделы 3, 4, 5'!W14:W14),"=",0)</f>
        <v>0=0</v>
      </c>
    </row>
    <row r="150" spans="1:5" ht="12.75">
      <c r="A150" s="88">
        <f>IF((SUM('Разделы 3, 4, 5'!X14:X14)=0),"","Неверно!")</f>
      </c>
      <c r="B150" s="89" t="s">
        <v>217</v>
      </c>
      <c r="C150" s="83" t="s">
        <v>222</v>
      </c>
      <c r="D150" s="83" t="s">
        <v>24</v>
      </c>
      <c r="E150" s="83" t="str">
        <f>CONCATENATE(SUM('Разделы 3, 4, 5'!X14:X14),"=",0)</f>
        <v>0=0</v>
      </c>
    </row>
    <row r="151" spans="1:5" ht="12.75">
      <c r="A151" s="88">
        <f>IF((SUM('Разделы 3, 4, 5'!Y14:Y14)=0),"","Неверно!")</f>
      </c>
      <c r="B151" s="89" t="s">
        <v>217</v>
      </c>
      <c r="C151" s="83" t="s">
        <v>223</v>
      </c>
      <c r="D151" s="83" t="s">
        <v>24</v>
      </c>
      <c r="E151" s="83" t="str">
        <f>CONCATENATE(SUM('Разделы 3, 4, 5'!Y14:Y14),"=",0)</f>
        <v>0=0</v>
      </c>
    </row>
    <row r="152" spans="1:5" ht="12.75">
      <c r="A152" s="88">
        <f>IF((SUM('Разделы 3, 4, 5'!Z14:Z14)=0),"","Неверно!")</f>
      </c>
      <c r="B152" s="89" t="s">
        <v>217</v>
      </c>
      <c r="C152" s="83" t="s">
        <v>224</v>
      </c>
      <c r="D152" s="83" t="s">
        <v>24</v>
      </c>
      <c r="E152" s="83" t="str">
        <f>CONCATENATE(SUM('Разделы 3, 4, 5'!Z14:Z14),"=",0)</f>
        <v>0=0</v>
      </c>
    </row>
    <row r="153" spans="1:5" ht="12.75">
      <c r="A153" s="88">
        <f>IF((SUM('Разделы 3, 4, 5'!AA14:AA14)=0),"","Неверно!")</f>
      </c>
      <c r="B153" s="89" t="s">
        <v>217</v>
      </c>
      <c r="C153" s="83" t="s">
        <v>225</v>
      </c>
      <c r="D153" s="83" t="s">
        <v>24</v>
      </c>
      <c r="E153" s="83" t="str">
        <f>CONCATENATE(SUM('Разделы 3, 4, 5'!AA14:AA14),"=",0)</f>
        <v>0=0</v>
      </c>
    </row>
    <row r="154" spans="1:5" ht="12.75">
      <c r="A154" s="88">
        <f>IF((SUM('Разделы 3, 4, 5'!AB14:AB14)=0),"","Неверно!")</f>
      </c>
      <c r="B154" s="89" t="s">
        <v>217</v>
      </c>
      <c r="C154" s="83" t="s">
        <v>226</v>
      </c>
      <c r="D154" s="83" t="s">
        <v>24</v>
      </c>
      <c r="E154" s="83" t="str">
        <f>CONCATENATE(SUM('Разделы 3, 4, 5'!AB14:AB14),"=",0)</f>
        <v>0=0</v>
      </c>
    </row>
    <row r="155" spans="1:5" ht="12.75">
      <c r="A155" s="88">
        <f>IF((SUM('Разделы 1, 2'!D23:D23)=SUM('Разделы 1, 2'!D24:D27)),"","Неверно!")</f>
      </c>
      <c r="B155" s="89" t="s">
        <v>227</v>
      </c>
      <c r="C155" s="83" t="s">
        <v>228</v>
      </c>
      <c r="D155" s="83" t="s">
        <v>37</v>
      </c>
      <c r="E155" s="83" t="str">
        <f>CONCATENATE(SUM('Разделы 1, 2'!D23:D23),"=",SUM('Разделы 1, 2'!D24:D27))</f>
        <v>0=0</v>
      </c>
    </row>
    <row r="156" spans="1:5" ht="12.75">
      <c r="A156" s="88">
        <f>IF((SUM('Разделы 1, 2'!M23:M23)=SUM('Разделы 1, 2'!M24:M27)),"","Неверно!")</f>
      </c>
      <c r="B156" s="89" t="s">
        <v>227</v>
      </c>
      <c r="C156" s="83" t="s">
        <v>229</v>
      </c>
      <c r="D156" s="83" t="s">
        <v>37</v>
      </c>
      <c r="E156" s="83" t="str">
        <f>CONCATENATE(SUM('Разделы 1, 2'!M23:M23),"=",SUM('Разделы 1, 2'!M24:M27))</f>
        <v>0=0</v>
      </c>
    </row>
    <row r="157" spans="1:5" ht="12.75">
      <c r="A157" s="88">
        <f>IF((SUM('Разделы 1, 2'!N23:N23)=SUM('Разделы 1, 2'!N24:N27)),"","Неверно!")</f>
      </c>
      <c r="B157" s="89" t="s">
        <v>227</v>
      </c>
      <c r="C157" s="83" t="s">
        <v>230</v>
      </c>
      <c r="D157" s="83" t="s">
        <v>37</v>
      </c>
      <c r="E157" s="83" t="str">
        <f>CONCATENATE(SUM('Разделы 1, 2'!N23:N23),"=",SUM('Разделы 1, 2'!N24:N27))</f>
        <v>0=0</v>
      </c>
    </row>
    <row r="158" spans="1:5" ht="12.75">
      <c r="A158" s="88">
        <f>IF((SUM('Разделы 1, 2'!O23:O23)=SUM('Разделы 1, 2'!O24:O27)),"","Неверно!")</f>
      </c>
      <c r="B158" s="89" t="s">
        <v>227</v>
      </c>
      <c r="C158" s="83" t="s">
        <v>231</v>
      </c>
      <c r="D158" s="83" t="s">
        <v>37</v>
      </c>
      <c r="E158" s="83" t="str">
        <f>CONCATENATE(SUM('Разделы 1, 2'!O23:O23),"=",SUM('Разделы 1, 2'!O24:O27))</f>
        <v>0=0</v>
      </c>
    </row>
    <row r="159" spans="1:5" ht="12.75">
      <c r="A159" s="88">
        <f>IF((SUM('Разделы 1, 2'!P23:P23)=SUM('Разделы 1, 2'!P24:P27)),"","Неверно!")</f>
      </c>
      <c r="B159" s="89" t="s">
        <v>227</v>
      </c>
      <c r="C159" s="83" t="s">
        <v>232</v>
      </c>
      <c r="D159" s="83" t="s">
        <v>37</v>
      </c>
      <c r="E159" s="83" t="str">
        <f>CONCATENATE(SUM('Разделы 1, 2'!P23:P23),"=",SUM('Разделы 1, 2'!P24:P27))</f>
        <v>0=0</v>
      </c>
    </row>
    <row r="160" spans="1:5" ht="12.75">
      <c r="A160" s="88">
        <f>IF((SUM('Разделы 1, 2'!E23:E23)=SUM('Разделы 1, 2'!E24:E27)),"","Неверно!")</f>
      </c>
      <c r="B160" s="89" t="s">
        <v>227</v>
      </c>
      <c r="C160" s="83" t="s">
        <v>233</v>
      </c>
      <c r="D160" s="83" t="s">
        <v>37</v>
      </c>
      <c r="E160" s="83" t="str">
        <f>CONCATENATE(SUM('Разделы 1, 2'!E23:E23),"=",SUM('Разделы 1, 2'!E24:E27))</f>
        <v>0=0</v>
      </c>
    </row>
    <row r="161" spans="1:5" ht="12.75">
      <c r="A161" s="88">
        <f>IF((SUM('Разделы 1, 2'!F23:F23)=SUM('Разделы 1, 2'!F24:F27)),"","Неверно!")</f>
      </c>
      <c r="B161" s="89" t="s">
        <v>227</v>
      </c>
      <c r="C161" s="83" t="s">
        <v>234</v>
      </c>
      <c r="D161" s="83" t="s">
        <v>37</v>
      </c>
      <c r="E161" s="83" t="str">
        <f>CONCATENATE(SUM('Разделы 1, 2'!F23:F23),"=",SUM('Разделы 1, 2'!F24:F27))</f>
        <v>0=0</v>
      </c>
    </row>
    <row r="162" spans="1:5" ht="12.75">
      <c r="A162" s="88">
        <f>IF((SUM('Разделы 1, 2'!G23:G23)=SUM('Разделы 1, 2'!G24:G27)),"","Неверно!")</f>
      </c>
      <c r="B162" s="89" t="s">
        <v>227</v>
      </c>
      <c r="C162" s="83" t="s">
        <v>235</v>
      </c>
      <c r="D162" s="83" t="s">
        <v>37</v>
      </c>
      <c r="E162" s="83" t="str">
        <f>CONCATENATE(SUM('Разделы 1, 2'!G23:G23),"=",SUM('Разделы 1, 2'!G24:G27))</f>
        <v>0=0</v>
      </c>
    </row>
    <row r="163" spans="1:5" ht="12.75">
      <c r="A163" s="88">
        <f>IF((SUM('Разделы 1, 2'!H23:H23)=SUM('Разделы 1, 2'!H24:H27)),"","Неверно!")</f>
      </c>
      <c r="B163" s="89" t="s">
        <v>227</v>
      </c>
      <c r="C163" s="83" t="s">
        <v>236</v>
      </c>
      <c r="D163" s="83" t="s">
        <v>37</v>
      </c>
      <c r="E163" s="83" t="str">
        <f>CONCATENATE(SUM('Разделы 1, 2'!H23:H23),"=",SUM('Разделы 1, 2'!H24:H27))</f>
        <v>0=0</v>
      </c>
    </row>
    <row r="164" spans="1:5" ht="12.75">
      <c r="A164" s="88">
        <f>IF((SUM('Разделы 1, 2'!I23:I23)=SUM('Разделы 1, 2'!I24:I27)),"","Неверно!")</f>
      </c>
      <c r="B164" s="89" t="s">
        <v>227</v>
      </c>
      <c r="C164" s="83" t="s">
        <v>237</v>
      </c>
      <c r="D164" s="83" t="s">
        <v>37</v>
      </c>
      <c r="E164" s="83" t="str">
        <f>CONCATENATE(SUM('Разделы 1, 2'!I23:I23),"=",SUM('Разделы 1, 2'!I24:I27))</f>
        <v>0=0</v>
      </c>
    </row>
    <row r="165" spans="1:5" ht="12.75">
      <c r="A165" s="88">
        <f>IF((SUM('Разделы 1, 2'!J23:J23)=SUM('Разделы 1, 2'!J24:J27)),"","Неверно!")</f>
      </c>
      <c r="B165" s="89" t="s">
        <v>227</v>
      </c>
      <c r="C165" s="83" t="s">
        <v>238</v>
      </c>
      <c r="D165" s="83" t="s">
        <v>37</v>
      </c>
      <c r="E165" s="83" t="str">
        <f>CONCATENATE(SUM('Разделы 1, 2'!J23:J23),"=",SUM('Разделы 1, 2'!J24:J27))</f>
        <v>0=0</v>
      </c>
    </row>
    <row r="166" spans="1:5" ht="12.75">
      <c r="A166" s="88">
        <f>IF((SUM('Разделы 1, 2'!K23:K23)=SUM('Разделы 1, 2'!K24:K27)),"","Неверно!")</f>
      </c>
      <c r="B166" s="89" t="s">
        <v>227</v>
      </c>
      <c r="C166" s="83" t="s">
        <v>239</v>
      </c>
      <c r="D166" s="83" t="s">
        <v>37</v>
      </c>
      <c r="E166" s="83" t="str">
        <f>CONCATENATE(SUM('Разделы 1, 2'!K23:K23),"=",SUM('Разделы 1, 2'!K24:K27))</f>
        <v>0=0</v>
      </c>
    </row>
    <row r="167" spans="1:5" ht="12.75">
      <c r="A167" s="88">
        <f>IF((SUM('Разделы 1, 2'!L23:L23)=SUM('Разделы 1, 2'!L24:L27)),"","Неверно!")</f>
      </c>
      <c r="B167" s="89" t="s">
        <v>227</v>
      </c>
      <c r="C167" s="83" t="s">
        <v>240</v>
      </c>
      <c r="D167" s="83" t="s">
        <v>37</v>
      </c>
      <c r="E167" s="83" t="str">
        <f>CONCATENATE(SUM('Разделы 1, 2'!L23:L23),"=",SUM('Разделы 1, 2'!L24:L27))</f>
        <v>0=0</v>
      </c>
    </row>
    <row r="168" spans="1:5" ht="12.75">
      <c r="A168" s="88">
        <f>IF((SUM('Разделы 3, 4, 5'!AE9:AE9)&lt;=SUM('Разделы 3, 4, 5'!AD9:AD9)),"","Неверно!")</f>
      </c>
      <c r="B168" s="89" t="s">
        <v>241</v>
      </c>
      <c r="C168" s="83" t="s">
        <v>242</v>
      </c>
      <c r="D168" s="83" t="s">
        <v>31</v>
      </c>
      <c r="E168" s="83" t="str">
        <f>CONCATENATE(SUM('Разделы 3, 4, 5'!AE9:AE9),"&lt;=",SUM('Разделы 3, 4, 5'!AD9:AD9))</f>
        <v>0&lt;=0</v>
      </c>
    </row>
    <row r="169" spans="1:5" ht="12.75">
      <c r="A169" s="88">
        <f>IF((SUM('Разделы 3, 4, 5'!AE10:AE10)&lt;=SUM('Разделы 3, 4, 5'!AD10:AD10)),"","Неверно!")</f>
      </c>
      <c r="B169" s="89" t="s">
        <v>241</v>
      </c>
      <c r="C169" s="83" t="s">
        <v>243</v>
      </c>
      <c r="D169" s="83" t="s">
        <v>31</v>
      </c>
      <c r="E169" s="83" t="str">
        <f>CONCATENATE(SUM('Разделы 3, 4, 5'!AE10:AE10),"&lt;=",SUM('Разделы 3, 4, 5'!AD10:AD10))</f>
        <v>0&lt;=0</v>
      </c>
    </row>
    <row r="170" spans="1:5" ht="12.75">
      <c r="A170" s="88">
        <f>IF((SUM('Разделы 3, 4, 5'!AE11:AE11)&lt;=SUM('Разделы 3, 4, 5'!AD11:AD11)),"","Неверно!")</f>
      </c>
      <c r="B170" s="89" t="s">
        <v>241</v>
      </c>
      <c r="C170" s="83" t="s">
        <v>244</v>
      </c>
      <c r="D170" s="83" t="s">
        <v>31</v>
      </c>
      <c r="E170" s="83" t="str">
        <f>CONCATENATE(SUM('Разделы 3, 4, 5'!AE11:AE11),"&lt;=",SUM('Разделы 3, 4, 5'!AD11:AD11))</f>
        <v>0&lt;=0</v>
      </c>
    </row>
    <row r="171" spans="1:5" ht="12.75">
      <c r="A171" s="88">
        <f>IF((SUM('Разделы 3, 4, 5'!AE12:AE12)&lt;=SUM('Разделы 3, 4, 5'!AD12:AD12)),"","Неверно!")</f>
      </c>
      <c r="B171" s="89" t="s">
        <v>241</v>
      </c>
      <c r="C171" s="83" t="s">
        <v>245</v>
      </c>
      <c r="D171" s="83" t="s">
        <v>31</v>
      </c>
      <c r="E171" s="83" t="str">
        <f>CONCATENATE(SUM('Разделы 3, 4, 5'!AE12:AE12),"&lt;=",SUM('Разделы 3, 4, 5'!AD12:AD12))</f>
        <v>0&lt;=0</v>
      </c>
    </row>
    <row r="172" spans="1:5" ht="12.75">
      <c r="A172" s="88">
        <f>IF((SUM('Разделы 3, 4, 5'!AE13:AE13)&lt;=SUM('Разделы 3, 4, 5'!AD13:AD13)),"","Неверно!")</f>
      </c>
      <c r="B172" s="89" t="s">
        <v>241</v>
      </c>
      <c r="C172" s="83" t="s">
        <v>246</v>
      </c>
      <c r="D172" s="83" t="s">
        <v>31</v>
      </c>
      <c r="E172" s="83" t="str">
        <f>CONCATENATE(SUM('Разделы 3, 4, 5'!AE13:AE13),"&lt;=",SUM('Разделы 3, 4, 5'!AD13:AD13))</f>
        <v>0&lt;=0</v>
      </c>
    </row>
    <row r="173" spans="1:5" ht="12.75">
      <c r="A173" s="88">
        <f>IF((SUM('Разделы 3, 4, 5'!AE14:AE14)&lt;=SUM('Разделы 3, 4, 5'!AD14:AD14)),"","Неверно!")</f>
      </c>
      <c r="B173" s="89" t="s">
        <v>241</v>
      </c>
      <c r="C173" s="83" t="s">
        <v>247</v>
      </c>
      <c r="D173" s="83" t="s">
        <v>31</v>
      </c>
      <c r="E173" s="83" t="str">
        <f>CONCATENATE(SUM('Разделы 3, 4, 5'!AE14:AE14),"&lt;=",SUM('Разделы 3, 4, 5'!AD14:AD14))</f>
        <v>0&lt;=0</v>
      </c>
    </row>
    <row r="174" spans="1:5" ht="12.75">
      <c r="A174" s="88">
        <f>IF((SUM('Разделы 3, 4, 5'!AE15:AE15)&lt;=SUM('Разделы 3, 4, 5'!AD15:AD15)),"","Неверно!")</f>
      </c>
      <c r="B174" s="89" t="s">
        <v>241</v>
      </c>
      <c r="C174" s="83" t="s">
        <v>248</v>
      </c>
      <c r="D174" s="83" t="s">
        <v>31</v>
      </c>
      <c r="E174" s="83" t="str">
        <f>CONCATENATE(SUM('Разделы 3, 4, 5'!AE15:AE15),"&lt;=",SUM('Разделы 3, 4, 5'!AD15:AD15))</f>
        <v>0&lt;=0</v>
      </c>
    </row>
    <row r="175" spans="1:5" ht="12.75">
      <c r="A175" s="88">
        <f>IF((SUM('Разделы 3, 4, 5'!AE16:AE16)&lt;=SUM('Разделы 3, 4, 5'!AD16:AD16)),"","Неверно!")</f>
      </c>
      <c r="B175" s="89" t="s">
        <v>241</v>
      </c>
      <c r="C175" s="83" t="s">
        <v>249</v>
      </c>
      <c r="D175" s="83" t="s">
        <v>31</v>
      </c>
      <c r="E175" s="83" t="str">
        <f>CONCATENATE(SUM('Разделы 3, 4, 5'!AE16:AE16),"&lt;=",SUM('Разделы 3, 4, 5'!AD16:AD16))</f>
        <v>0&lt;=0</v>
      </c>
    </row>
    <row r="176" spans="1:5" ht="12.75">
      <c r="A176" s="88">
        <f>IF((SUM('Разделы 3, 4, 5'!E11:E11)=0),"","Неверно!")</f>
      </c>
      <c r="B176" s="89" t="s">
        <v>250</v>
      </c>
      <c r="C176" s="83" t="s">
        <v>251</v>
      </c>
      <c r="D176" s="83" t="s">
        <v>46</v>
      </c>
      <c r="E176" s="83" t="str">
        <f>CONCATENATE(SUM('Разделы 3, 4, 5'!E11:E11),"=",0)</f>
        <v>0=0</v>
      </c>
    </row>
    <row r="177" spans="1:5" ht="12.75">
      <c r="A177" s="88">
        <f>IF((SUM('Разделы 3, 4, 5'!N11:N11)=0),"","Неверно!")</f>
      </c>
      <c r="B177" s="89" t="s">
        <v>250</v>
      </c>
      <c r="C177" s="83" t="s">
        <v>252</v>
      </c>
      <c r="D177" s="83" t="s">
        <v>46</v>
      </c>
      <c r="E177" s="83" t="str">
        <f>CONCATENATE(SUM('Разделы 3, 4, 5'!N11:N11),"=",0)</f>
        <v>0=0</v>
      </c>
    </row>
    <row r="178" spans="1:5" ht="12.75">
      <c r="A178" s="88">
        <f>IF((SUM('Разделы 3, 4, 5'!O11:O11)=0),"","Неверно!")</f>
      </c>
      <c r="B178" s="89" t="s">
        <v>250</v>
      </c>
      <c r="C178" s="83" t="s">
        <v>253</v>
      </c>
      <c r="D178" s="83" t="s">
        <v>46</v>
      </c>
      <c r="E178" s="83" t="str">
        <f>CONCATENATE(SUM('Разделы 3, 4, 5'!O11:O11),"=",0)</f>
        <v>0=0</v>
      </c>
    </row>
    <row r="179" spans="1:5" ht="12.75">
      <c r="A179" s="88">
        <f>IF((SUM('Разделы 3, 4, 5'!P11:P11)=0),"","Неверно!")</f>
      </c>
      <c r="B179" s="89" t="s">
        <v>250</v>
      </c>
      <c r="C179" s="83" t="s">
        <v>254</v>
      </c>
      <c r="D179" s="83" t="s">
        <v>46</v>
      </c>
      <c r="E179" s="83" t="str">
        <f>CONCATENATE(SUM('Разделы 3, 4, 5'!P11:P11),"=",0)</f>
        <v>0=0</v>
      </c>
    </row>
    <row r="180" spans="1:5" ht="12.75">
      <c r="A180" s="88">
        <f>IF((SUM('Разделы 3, 4, 5'!Q11:Q11)=0),"","Неверно!")</f>
      </c>
      <c r="B180" s="89" t="s">
        <v>250</v>
      </c>
      <c r="C180" s="83" t="s">
        <v>255</v>
      </c>
      <c r="D180" s="83" t="s">
        <v>46</v>
      </c>
      <c r="E180" s="83" t="str">
        <f>CONCATENATE(SUM('Разделы 3, 4, 5'!Q11:Q11),"=",0)</f>
        <v>0=0</v>
      </c>
    </row>
    <row r="181" spans="1:5" ht="12.75">
      <c r="A181" s="88">
        <f>IF((SUM('Разделы 3, 4, 5'!R11:R11)=0),"","Неверно!")</f>
      </c>
      <c r="B181" s="89" t="s">
        <v>250</v>
      </c>
      <c r="C181" s="83" t="s">
        <v>256</v>
      </c>
      <c r="D181" s="83" t="s">
        <v>46</v>
      </c>
      <c r="E181" s="83" t="str">
        <f>CONCATENATE(SUM('Разделы 3, 4, 5'!R11:R11),"=",0)</f>
        <v>0=0</v>
      </c>
    </row>
    <row r="182" spans="1:5" ht="12.75">
      <c r="A182" s="88">
        <f>IF((SUM('Разделы 3, 4, 5'!S11:S11)=0),"","Неверно!")</f>
      </c>
      <c r="B182" s="89" t="s">
        <v>250</v>
      </c>
      <c r="C182" s="83" t="s">
        <v>257</v>
      </c>
      <c r="D182" s="83" t="s">
        <v>46</v>
      </c>
      <c r="E182" s="83" t="str">
        <f>CONCATENATE(SUM('Разделы 3, 4, 5'!S11:S11),"=",0)</f>
        <v>0=0</v>
      </c>
    </row>
    <row r="183" spans="1:5" ht="12.75">
      <c r="A183" s="88">
        <f>IF((SUM('Разделы 3, 4, 5'!T11:T11)=0),"","Неверно!")</f>
      </c>
      <c r="B183" s="89" t="s">
        <v>250</v>
      </c>
      <c r="C183" s="83" t="s">
        <v>258</v>
      </c>
      <c r="D183" s="83" t="s">
        <v>46</v>
      </c>
      <c r="E183" s="83" t="str">
        <f>CONCATENATE(SUM('Разделы 3, 4, 5'!T11:T11),"=",0)</f>
        <v>0=0</v>
      </c>
    </row>
    <row r="184" spans="1:5" ht="12.75">
      <c r="A184" s="88">
        <f>IF((SUM('Разделы 3, 4, 5'!U11:U11)=0),"","Неверно!")</f>
      </c>
      <c r="B184" s="89" t="s">
        <v>250</v>
      </c>
      <c r="C184" s="83" t="s">
        <v>259</v>
      </c>
      <c r="D184" s="83" t="s">
        <v>46</v>
      </c>
      <c r="E184" s="83" t="str">
        <f>CONCATENATE(SUM('Разделы 3, 4, 5'!U11:U11),"=",0)</f>
        <v>0=0</v>
      </c>
    </row>
    <row r="185" spans="1:5" ht="12.75">
      <c r="A185" s="88">
        <f>IF((SUM('Разделы 3, 4, 5'!V11:V11)=0),"","Неверно!")</f>
      </c>
      <c r="B185" s="89" t="s">
        <v>250</v>
      </c>
      <c r="C185" s="83" t="s">
        <v>260</v>
      </c>
      <c r="D185" s="83" t="s">
        <v>46</v>
      </c>
      <c r="E185" s="83" t="str">
        <f>CONCATENATE(SUM('Разделы 3, 4, 5'!V11:V11),"=",0)</f>
        <v>0=0</v>
      </c>
    </row>
    <row r="186" spans="1:5" ht="12.75">
      <c r="A186" s="88">
        <f>IF((SUM('Разделы 3, 4, 5'!W11:W11)=0),"","Неверно!")</f>
      </c>
      <c r="B186" s="89" t="s">
        <v>250</v>
      </c>
      <c r="C186" s="83" t="s">
        <v>261</v>
      </c>
      <c r="D186" s="83" t="s">
        <v>46</v>
      </c>
      <c r="E186" s="83" t="str">
        <f>CONCATENATE(SUM('Разделы 3, 4, 5'!W11:W11),"=",0)</f>
        <v>0=0</v>
      </c>
    </row>
    <row r="187" spans="1:5" ht="12.75">
      <c r="A187" s="88">
        <f>IF((SUM('Разделы 3, 4, 5'!F11:F11)=0),"","Неверно!")</f>
      </c>
      <c r="B187" s="89" t="s">
        <v>250</v>
      </c>
      <c r="C187" s="83" t="s">
        <v>262</v>
      </c>
      <c r="D187" s="83" t="s">
        <v>46</v>
      </c>
      <c r="E187" s="83" t="str">
        <f>CONCATENATE(SUM('Разделы 3, 4, 5'!F11:F11),"=",0)</f>
        <v>0=0</v>
      </c>
    </row>
    <row r="188" spans="1:5" ht="12.75">
      <c r="A188" s="88">
        <f>IF((SUM('Разделы 3, 4, 5'!X11:X11)=0),"","Неверно!")</f>
      </c>
      <c r="B188" s="89" t="s">
        <v>250</v>
      </c>
      <c r="C188" s="83" t="s">
        <v>263</v>
      </c>
      <c r="D188" s="83" t="s">
        <v>46</v>
      </c>
      <c r="E188" s="83" t="str">
        <f>CONCATENATE(SUM('Разделы 3, 4, 5'!X11:X11),"=",0)</f>
        <v>0=0</v>
      </c>
    </row>
    <row r="189" spans="1:5" ht="12.75">
      <c r="A189" s="88">
        <f>IF((SUM('Разделы 3, 4, 5'!Y11:Y11)=0),"","Неверно!")</f>
      </c>
      <c r="B189" s="89" t="s">
        <v>250</v>
      </c>
      <c r="C189" s="83" t="s">
        <v>264</v>
      </c>
      <c r="D189" s="83" t="s">
        <v>46</v>
      </c>
      <c r="E189" s="83" t="str">
        <f>CONCATENATE(SUM('Разделы 3, 4, 5'!Y11:Y11),"=",0)</f>
        <v>0=0</v>
      </c>
    </row>
    <row r="190" spans="1:5" ht="12.75">
      <c r="A190" s="88">
        <f>IF((SUM('Разделы 3, 4, 5'!Z11:Z11)=0),"","Неверно!")</f>
      </c>
      <c r="B190" s="89" t="s">
        <v>250</v>
      </c>
      <c r="C190" s="83" t="s">
        <v>265</v>
      </c>
      <c r="D190" s="83" t="s">
        <v>46</v>
      </c>
      <c r="E190" s="83" t="str">
        <f>CONCATENATE(SUM('Разделы 3, 4, 5'!Z11:Z11),"=",0)</f>
        <v>0=0</v>
      </c>
    </row>
    <row r="191" spans="1:5" ht="12.75">
      <c r="A191" s="88">
        <f>IF((SUM('Разделы 3, 4, 5'!AA11:AA11)=0),"","Неверно!")</f>
      </c>
      <c r="B191" s="89" t="s">
        <v>250</v>
      </c>
      <c r="C191" s="83" t="s">
        <v>266</v>
      </c>
      <c r="D191" s="83" t="s">
        <v>46</v>
      </c>
      <c r="E191" s="83" t="str">
        <f>CONCATENATE(SUM('Разделы 3, 4, 5'!AA11:AA11),"=",0)</f>
        <v>0=0</v>
      </c>
    </row>
    <row r="192" spans="1:5" ht="12.75">
      <c r="A192" s="88">
        <f>IF((SUM('Разделы 3, 4, 5'!AB11:AB11)=0),"","Неверно!")</f>
      </c>
      <c r="B192" s="89" t="s">
        <v>250</v>
      </c>
      <c r="C192" s="83" t="s">
        <v>267</v>
      </c>
      <c r="D192" s="83" t="s">
        <v>46</v>
      </c>
      <c r="E192" s="83" t="str">
        <f>CONCATENATE(SUM('Разделы 3, 4, 5'!AB11:AB11),"=",0)</f>
        <v>0=0</v>
      </c>
    </row>
    <row r="193" spans="1:5" ht="12.75">
      <c r="A193" s="88">
        <f>IF((SUM('Разделы 3, 4, 5'!AC11:AC11)=0),"","Неверно!")</f>
      </c>
      <c r="B193" s="89" t="s">
        <v>250</v>
      </c>
      <c r="C193" s="83" t="s">
        <v>268</v>
      </c>
      <c r="D193" s="83" t="s">
        <v>46</v>
      </c>
      <c r="E193" s="83" t="str">
        <f>CONCATENATE(SUM('Разделы 3, 4, 5'!AC11:AC11),"=",0)</f>
        <v>0=0</v>
      </c>
    </row>
    <row r="194" spans="1:5" ht="12.75">
      <c r="A194" s="88">
        <f>IF((SUM('Разделы 3, 4, 5'!AD11:AD11)=0),"","Неверно!")</f>
      </c>
      <c r="B194" s="89" t="s">
        <v>250</v>
      </c>
      <c r="C194" s="83" t="s">
        <v>269</v>
      </c>
      <c r="D194" s="83" t="s">
        <v>46</v>
      </c>
      <c r="E194" s="83" t="str">
        <f>CONCATENATE(SUM('Разделы 3, 4, 5'!AD11:AD11),"=",0)</f>
        <v>0=0</v>
      </c>
    </row>
    <row r="195" spans="1:5" ht="12.75">
      <c r="A195" s="88">
        <f>IF((SUM('Разделы 3, 4, 5'!AE11:AE11)=0),"","Неверно!")</f>
      </c>
      <c r="B195" s="89" t="s">
        <v>250</v>
      </c>
      <c r="C195" s="83" t="s">
        <v>270</v>
      </c>
      <c r="D195" s="83" t="s">
        <v>46</v>
      </c>
      <c r="E195" s="83" t="str">
        <f>CONCATENATE(SUM('Разделы 3, 4, 5'!AE11:AE11),"=",0)</f>
        <v>0=0</v>
      </c>
    </row>
    <row r="196" spans="1:5" ht="12.75">
      <c r="A196" s="88">
        <f>IF((SUM('Разделы 3, 4, 5'!G11:G11)=0),"","Неверно!")</f>
      </c>
      <c r="B196" s="89" t="s">
        <v>250</v>
      </c>
      <c r="C196" s="83" t="s">
        <v>271</v>
      </c>
      <c r="D196" s="83" t="s">
        <v>46</v>
      </c>
      <c r="E196" s="83" t="str">
        <f>CONCATENATE(SUM('Разделы 3, 4, 5'!G11:G11),"=",0)</f>
        <v>0=0</v>
      </c>
    </row>
    <row r="197" spans="1:5" ht="12.75">
      <c r="A197" s="88">
        <f>IF((SUM('Разделы 3, 4, 5'!H11:H11)=0),"","Неверно!")</f>
      </c>
      <c r="B197" s="89" t="s">
        <v>250</v>
      </c>
      <c r="C197" s="83" t="s">
        <v>272</v>
      </c>
      <c r="D197" s="83" t="s">
        <v>46</v>
      </c>
      <c r="E197" s="83" t="str">
        <f>CONCATENATE(SUM('Разделы 3, 4, 5'!H11:H11),"=",0)</f>
        <v>0=0</v>
      </c>
    </row>
    <row r="198" spans="1:5" ht="12.75">
      <c r="A198" s="88">
        <f>IF((SUM('Разделы 3, 4, 5'!I11:I11)=0),"","Неверно!")</f>
      </c>
      <c r="B198" s="89" t="s">
        <v>250</v>
      </c>
      <c r="C198" s="83" t="s">
        <v>273</v>
      </c>
      <c r="D198" s="83" t="s">
        <v>46</v>
      </c>
      <c r="E198" s="83" t="str">
        <f>CONCATENATE(SUM('Разделы 3, 4, 5'!I11:I11),"=",0)</f>
        <v>0=0</v>
      </c>
    </row>
    <row r="199" spans="1:5" ht="12.75">
      <c r="A199" s="88">
        <f>IF((SUM('Разделы 3, 4, 5'!J11:J11)=0),"","Неверно!")</f>
      </c>
      <c r="B199" s="89" t="s">
        <v>250</v>
      </c>
      <c r="C199" s="83" t="s">
        <v>274</v>
      </c>
      <c r="D199" s="83" t="s">
        <v>46</v>
      </c>
      <c r="E199" s="83" t="str">
        <f>CONCATENATE(SUM('Разделы 3, 4, 5'!J11:J11),"=",0)</f>
        <v>0=0</v>
      </c>
    </row>
    <row r="200" spans="1:5" ht="12.75">
      <c r="A200" s="88">
        <f>IF((SUM('Разделы 3, 4, 5'!K11:K11)=0),"","Неверно!")</f>
      </c>
      <c r="B200" s="89" t="s">
        <v>250</v>
      </c>
      <c r="C200" s="83" t="s">
        <v>275</v>
      </c>
      <c r="D200" s="83" t="s">
        <v>46</v>
      </c>
      <c r="E200" s="83" t="str">
        <f>CONCATENATE(SUM('Разделы 3, 4, 5'!K11:K11),"=",0)</f>
        <v>0=0</v>
      </c>
    </row>
    <row r="201" spans="1:5" ht="12.75">
      <c r="A201" s="88">
        <f>IF((SUM('Разделы 3, 4, 5'!L11:L11)=0),"","Неверно!")</f>
      </c>
      <c r="B201" s="89" t="s">
        <v>250</v>
      </c>
      <c r="C201" s="83" t="s">
        <v>276</v>
      </c>
      <c r="D201" s="83" t="s">
        <v>46</v>
      </c>
      <c r="E201" s="83" t="str">
        <f>CONCATENATE(SUM('Разделы 3, 4, 5'!L11:L11),"=",0)</f>
        <v>0=0</v>
      </c>
    </row>
    <row r="202" spans="1:5" ht="12.75">
      <c r="A202" s="88">
        <f>IF((SUM('Разделы 3, 4, 5'!M11:M11)=0),"","Неверно!")</f>
      </c>
      <c r="B202" s="89" t="s">
        <v>250</v>
      </c>
      <c r="C202" s="83" t="s">
        <v>277</v>
      </c>
      <c r="D202" s="83" t="s">
        <v>46</v>
      </c>
      <c r="E202" s="83" t="str">
        <f>CONCATENATE(SUM('Разделы 3, 4, 5'!M11:M11),"=",0)</f>
        <v>0=0</v>
      </c>
    </row>
    <row r="203" spans="1:5" ht="12.75">
      <c r="A203" s="88">
        <f>IF((SUM('Разделы 1, 2'!F10:F10)=0),"","Неверно!")</f>
      </c>
      <c r="B203" s="89" t="s">
        <v>278</v>
      </c>
      <c r="C203" s="83" t="s">
        <v>279</v>
      </c>
      <c r="D203" s="83" t="s">
        <v>877</v>
      </c>
      <c r="E203" s="83" t="str">
        <f>CONCATENATE(SUM('Разделы 1, 2'!F10:F10),"=",0)</f>
        <v>0=0</v>
      </c>
    </row>
    <row r="204" spans="1:5" ht="12.75">
      <c r="A204" s="88">
        <f>IF((SUM('Разделы 1, 2'!F11:F11)=0),"","Неверно!")</f>
      </c>
      <c r="B204" s="89" t="s">
        <v>278</v>
      </c>
      <c r="C204" s="83" t="s">
        <v>280</v>
      </c>
      <c r="D204" s="83" t="s">
        <v>877</v>
      </c>
      <c r="E204" s="83" t="str">
        <f>CONCATENATE(SUM('Разделы 1, 2'!F11:F11),"=",0)</f>
        <v>0=0</v>
      </c>
    </row>
    <row r="205" spans="1:5" ht="12.75">
      <c r="A205" s="88">
        <f>IF((SUM('Разделы 1, 2'!F12:F12)=0),"","Неверно!")</f>
      </c>
      <c r="B205" s="89" t="s">
        <v>278</v>
      </c>
      <c r="C205" s="83" t="s">
        <v>281</v>
      </c>
      <c r="D205" s="83" t="s">
        <v>877</v>
      </c>
      <c r="E205" s="83" t="str">
        <f>CONCATENATE(SUM('Разделы 1, 2'!F12:F12),"=",0)</f>
        <v>0=0</v>
      </c>
    </row>
    <row r="206" spans="1:5" ht="12.75">
      <c r="A206" s="88">
        <f>IF((SUM('Разделы 3, 4, 5'!AA26:AA26)=SUM('Разделы 3, 4, 5'!U26:Z26)),"","Неверно!")</f>
      </c>
      <c r="B206" s="89" t="s">
        <v>282</v>
      </c>
      <c r="C206" s="83" t="s">
        <v>283</v>
      </c>
      <c r="D206" s="83" t="s">
        <v>27</v>
      </c>
      <c r="E206" s="83" t="str">
        <f>CONCATENATE(SUM('Разделы 3, 4, 5'!AA26:AA26),"=",SUM('Разделы 3, 4, 5'!U26:Z26))</f>
        <v>0=0</v>
      </c>
    </row>
    <row r="207" spans="1:5" ht="12.75">
      <c r="A207" s="88">
        <f>IF((SUM('Разделы 3, 4, 5'!AA27:AA27)=SUM('Разделы 3, 4, 5'!U27:Z27)),"","Неверно!")</f>
      </c>
      <c r="B207" s="89" t="s">
        <v>282</v>
      </c>
      <c r="C207" s="83" t="s">
        <v>284</v>
      </c>
      <c r="D207" s="83" t="s">
        <v>27</v>
      </c>
      <c r="E207" s="83" t="str">
        <f>CONCATENATE(SUM('Разделы 3, 4, 5'!AA27:AA27),"=",SUM('Разделы 3, 4, 5'!U27:Z27))</f>
        <v>0=0</v>
      </c>
    </row>
    <row r="208" spans="1:5" ht="12.75">
      <c r="A208" s="88">
        <f>IF((SUM('Разделы 3, 4, 5'!AA28:AA28)=SUM('Разделы 3, 4, 5'!U28:Z28)),"","Неверно!")</f>
      </c>
      <c r="B208" s="89" t="s">
        <v>282</v>
      </c>
      <c r="C208" s="83" t="s">
        <v>285</v>
      </c>
      <c r="D208" s="83" t="s">
        <v>27</v>
      </c>
      <c r="E208" s="83" t="str">
        <f>CONCATENATE(SUM('Разделы 3, 4, 5'!AA28:AA28),"=",SUM('Разделы 3, 4, 5'!U28:Z28))</f>
        <v>0=0</v>
      </c>
    </row>
    <row r="209" spans="1:5" ht="12.75">
      <c r="A209" s="88">
        <f>IF((SUM('Разделы 3, 4, 5'!AA29:AA29)=SUM('Разделы 3, 4, 5'!U29:Z29)),"","Неверно!")</f>
      </c>
      <c r="B209" s="89" t="s">
        <v>282</v>
      </c>
      <c r="C209" s="83" t="s">
        <v>286</v>
      </c>
      <c r="D209" s="83" t="s">
        <v>27</v>
      </c>
      <c r="E209" s="83" t="str">
        <f>CONCATENATE(SUM('Разделы 3, 4, 5'!AA29:AA29),"=",SUM('Разделы 3, 4, 5'!U29:Z29))</f>
        <v>0=0</v>
      </c>
    </row>
    <row r="210" spans="1:5" ht="12.75">
      <c r="A210" s="88">
        <f>IF((SUM('Разделы 3, 4, 5'!AA30:AA30)=SUM('Разделы 3, 4, 5'!U30:Z30)),"","Неверно!")</f>
      </c>
      <c r="B210" s="89" t="s">
        <v>282</v>
      </c>
      <c r="C210" s="83" t="s">
        <v>287</v>
      </c>
      <c r="D210" s="83" t="s">
        <v>27</v>
      </c>
      <c r="E210" s="83" t="str">
        <f>CONCATENATE(SUM('Разделы 3, 4, 5'!AA30:AA30),"=",SUM('Разделы 3, 4, 5'!U30:Z30))</f>
        <v>0=0</v>
      </c>
    </row>
    <row r="211" spans="1:5" ht="12.75">
      <c r="A211" s="88">
        <f>IF((SUM('Разделы 3, 4, 5'!AA31:AA31)=SUM('Разделы 3, 4, 5'!U31:Z31)),"","Неверно!")</f>
      </c>
      <c r="B211" s="89" t="s">
        <v>282</v>
      </c>
      <c r="C211" s="83" t="s">
        <v>288</v>
      </c>
      <c r="D211" s="83" t="s">
        <v>27</v>
      </c>
      <c r="E211" s="83" t="str">
        <f>CONCATENATE(SUM('Разделы 3, 4, 5'!AA31:AA31),"=",SUM('Разделы 3, 4, 5'!U31:Z31))</f>
        <v>0=0</v>
      </c>
    </row>
    <row r="212" spans="1:5" ht="12.75">
      <c r="A212" s="88">
        <f>IF((SUM('Разделы 3, 4, 5'!AA32:AA32)=SUM('Разделы 3, 4, 5'!U32:Z32)),"","Неверно!")</f>
      </c>
      <c r="B212" s="89" t="s">
        <v>282</v>
      </c>
      <c r="C212" s="83" t="s">
        <v>289</v>
      </c>
      <c r="D212" s="83" t="s">
        <v>27</v>
      </c>
      <c r="E212" s="83" t="str">
        <f>CONCATENATE(SUM('Разделы 3, 4, 5'!AA32:AA32),"=",SUM('Разделы 3, 4, 5'!U32:Z32))</f>
        <v>0=0</v>
      </c>
    </row>
    <row r="213" spans="1:5" ht="12.75">
      <c r="A213" s="88">
        <f>IF((SUM('Разделы 1, 2'!O22:O22)&lt;=SUM('Разделы 1, 2'!J22:J22)),"","Неверно!")</f>
      </c>
      <c r="B213" s="89" t="s">
        <v>290</v>
      </c>
      <c r="C213" s="83" t="s">
        <v>291</v>
      </c>
      <c r="D213" s="83" t="s">
        <v>880</v>
      </c>
      <c r="E213" s="83" t="str">
        <f>CONCATENATE(SUM('Разделы 1, 2'!O22:O22),"&lt;=",SUM('Разделы 1, 2'!J22:J22))</f>
        <v>0&lt;=0</v>
      </c>
    </row>
    <row r="214" spans="1:5" ht="12.75">
      <c r="A214" s="88">
        <f>IF((SUM('Разделы 1, 2'!O31:O31)&lt;=SUM('Разделы 1, 2'!J31:J31)),"","Неверно!")</f>
      </c>
      <c r="B214" s="89" t="s">
        <v>290</v>
      </c>
      <c r="C214" s="83" t="s">
        <v>292</v>
      </c>
      <c r="D214" s="83" t="s">
        <v>880</v>
      </c>
      <c r="E214" s="83" t="str">
        <f>CONCATENATE(SUM('Разделы 1, 2'!O31:O31),"&lt;=",SUM('Разделы 1, 2'!J31:J31))</f>
        <v>0&lt;=0</v>
      </c>
    </row>
    <row r="215" spans="1:5" ht="12.75">
      <c r="A215" s="88">
        <f>IF((SUM('Разделы 1, 2'!O32:O32)&lt;=SUM('Разделы 1, 2'!J32:J32)),"","Неверно!")</f>
      </c>
      <c r="B215" s="89" t="s">
        <v>290</v>
      </c>
      <c r="C215" s="83" t="s">
        <v>293</v>
      </c>
      <c r="D215" s="83" t="s">
        <v>880</v>
      </c>
      <c r="E215" s="83" t="str">
        <f>CONCATENATE(SUM('Разделы 1, 2'!O32:O32),"&lt;=",SUM('Разделы 1, 2'!J32:J32))</f>
        <v>0&lt;=0</v>
      </c>
    </row>
    <row r="216" spans="1:5" ht="12.75">
      <c r="A216" s="88">
        <f>IF((SUM('Разделы 1, 2'!O23:O23)&lt;=SUM('Разделы 1, 2'!J23:J23)),"","Неверно!")</f>
      </c>
      <c r="B216" s="89" t="s">
        <v>290</v>
      </c>
      <c r="C216" s="83" t="s">
        <v>294</v>
      </c>
      <c r="D216" s="83" t="s">
        <v>880</v>
      </c>
      <c r="E216" s="83" t="str">
        <f>CONCATENATE(SUM('Разделы 1, 2'!O23:O23),"&lt;=",SUM('Разделы 1, 2'!J23:J23))</f>
        <v>0&lt;=0</v>
      </c>
    </row>
    <row r="217" spans="1:5" ht="12.75">
      <c r="A217" s="88">
        <f>IF((SUM('Разделы 1, 2'!O24:O24)&lt;=SUM('Разделы 1, 2'!J24:J24)),"","Неверно!")</f>
      </c>
      <c r="B217" s="89" t="s">
        <v>290</v>
      </c>
      <c r="C217" s="83" t="s">
        <v>295</v>
      </c>
      <c r="D217" s="83" t="s">
        <v>880</v>
      </c>
      <c r="E217" s="83" t="str">
        <f>CONCATENATE(SUM('Разделы 1, 2'!O24:O24),"&lt;=",SUM('Разделы 1, 2'!J24:J24))</f>
        <v>0&lt;=0</v>
      </c>
    </row>
    <row r="218" spans="1:5" ht="12.75">
      <c r="A218" s="88">
        <f>IF((SUM('Разделы 1, 2'!O25:O25)&lt;=SUM('Разделы 1, 2'!J25:J25)),"","Неверно!")</f>
      </c>
      <c r="B218" s="89" t="s">
        <v>290</v>
      </c>
      <c r="C218" s="83" t="s">
        <v>296</v>
      </c>
      <c r="D218" s="83" t="s">
        <v>880</v>
      </c>
      <c r="E218" s="83" t="str">
        <f>CONCATENATE(SUM('Разделы 1, 2'!O25:O25),"&lt;=",SUM('Разделы 1, 2'!J25:J25))</f>
        <v>0&lt;=0</v>
      </c>
    </row>
    <row r="219" spans="1:5" ht="12.75">
      <c r="A219" s="88">
        <f>IF((SUM('Разделы 1, 2'!O26:O26)&lt;=SUM('Разделы 1, 2'!J26:J26)),"","Неверно!")</f>
      </c>
      <c r="B219" s="89" t="s">
        <v>290</v>
      </c>
      <c r="C219" s="83" t="s">
        <v>297</v>
      </c>
      <c r="D219" s="83" t="s">
        <v>880</v>
      </c>
      <c r="E219" s="83" t="str">
        <f>CONCATENATE(SUM('Разделы 1, 2'!O26:O26),"&lt;=",SUM('Разделы 1, 2'!J26:J26))</f>
        <v>0&lt;=0</v>
      </c>
    </row>
    <row r="220" spans="1:5" ht="12.75">
      <c r="A220" s="88">
        <f>IF((SUM('Разделы 1, 2'!O27:O27)&lt;=SUM('Разделы 1, 2'!J27:J27)),"","Неверно!")</f>
      </c>
      <c r="B220" s="89" t="s">
        <v>290</v>
      </c>
      <c r="C220" s="83" t="s">
        <v>298</v>
      </c>
      <c r="D220" s="83" t="s">
        <v>880</v>
      </c>
      <c r="E220" s="83" t="str">
        <f>CONCATENATE(SUM('Разделы 1, 2'!O27:O27),"&lt;=",SUM('Разделы 1, 2'!J27:J27))</f>
        <v>0&lt;=0</v>
      </c>
    </row>
    <row r="221" spans="1:5" ht="12.75">
      <c r="A221" s="88">
        <f>IF((SUM('Разделы 1, 2'!O28:O28)&lt;=SUM('Разделы 1, 2'!J28:J28)),"","Неверно!")</f>
      </c>
      <c r="B221" s="89" t="s">
        <v>290</v>
      </c>
      <c r="C221" s="83" t="s">
        <v>299</v>
      </c>
      <c r="D221" s="83" t="s">
        <v>880</v>
      </c>
      <c r="E221" s="83" t="str">
        <f>CONCATENATE(SUM('Разделы 1, 2'!O28:O28),"&lt;=",SUM('Разделы 1, 2'!J28:J28))</f>
        <v>0&lt;=0</v>
      </c>
    </row>
    <row r="222" spans="1:5" ht="12.75">
      <c r="A222" s="88">
        <f>IF((SUM('Разделы 1, 2'!O29:O29)&lt;=SUM('Разделы 1, 2'!J29:J29)),"","Неверно!")</f>
      </c>
      <c r="B222" s="89" t="s">
        <v>290</v>
      </c>
      <c r="C222" s="83" t="s">
        <v>300</v>
      </c>
      <c r="D222" s="83" t="s">
        <v>880</v>
      </c>
      <c r="E222" s="83" t="str">
        <f>CONCATENATE(SUM('Разделы 1, 2'!O29:O29),"&lt;=",SUM('Разделы 1, 2'!J29:J29))</f>
        <v>0&lt;=0</v>
      </c>
    </row>
    <row r="223" spans="1:5" ht="12.75">
      <c r="A223" s="88">
        <f>IF((SUM('Разделы 1, 2'!O30:O30)&lt;=SUM('Разделы 1, 2'!J30:J30)),"","Неверно!")</f>
      </c>
      <c r="B223" s="89" t="s">
        <v>290</v>
      </c>
      <c r="C223" s="83" t="s">
        <v>301</v>
      </c>
      <c r="D223" s="83" t="s">
        <v>880</v>
      </c>
      <c r="E223" s="83" t="str">
        <f>CONCATENATE(SUM('Разделы 1, 2'!O30:O30),"&lt;=",SUM('Разделы 1, 2'!J30:J30))</f>
        <v>0&lt;=0</v>
      </c>
    </row>
    <row r="224" spans="1:5" ht="38.25">
      <c r="A224" s="88">
        <f>IF((SUM('Разделы 3, 4, 5'!AD13:AD13)+SUM('Разделы 3, 4, 5'!P14:S14)+SUM('Разделы 3, 4, 5'!Z15:AB15)=SUM('Разделы 1, 2'!F28:F28)+SUM('Разделы 1, 2'!H28:H28)),"","Неверно!")</f>
      </c>
      <c r="B224" s="89" t="s">
        <v>302</v>
      </c>
      <c r="C224" s="83" t="s">
        <v>303</v>
      </c>
      <c r="D224" s="83" t="s">
        <v>21</v>
      </c>
      <c r="E224" s="83" t="str">
        <f>CONCATENATE(SUM('Разделы 3, 4, 5'!AD13:AD13),"+",SUM('Разделы 3, 4, 5'!P14:S14),"+",SUM('Разделы 3, 4, 5'!Z15:AB15),"=",SUM('Разделы 1, 2'!F28:F28),"+",SUM('Разделы 1, 2'!H28:H28))</f>
        <v>0+0+0=0+0</v>
      </c>
    </row>
    <row r="225" spans="1:5" ht="12.75">
      <c r="A225" s="88">
        <f>IF((SUM('Разделы 1, 2'!L22:L22)&lt;=SUM('Разделы 1, 2'!J22:J22)),"","Неверно!")</f>
      </c>
      <c r="B225" s="89" t="s">
        <v>304</v>
      </c>
      <c r="C225" s="83" t="s">
        <v>305</v>
      </c>
      <c r="D225" s="83" t="s">
        <v>872</v>
      </c>
      <c r="E225" s="83" t="str">
        <f>CONCATENATE(SUM('Разделы 1, 2'!L22:L22),"&lt;=",SUM('Разделы 1, 2'!J22:J22))</f>
        <v>0&lt;=0</v>
      </c>
    </row>
    <row r="226" spans="1:5" ht="12.75">
      <c r="A226" s="88">
        <f>IF((SUM('Разделы 1, 2'!L31:L31)&lt;=SUM('Разделы 1, 2'!J31:J31)),"","Неверно!")</f>
      </c>
      <c r="B226" s="89" t="s">
        <v>304</v>
      </c>
      <c r="C226" s="83" t="s">
        <v>306</v>
      </c>
      <c r="D226" s="83" t="s">
        <v>872</v>
      </c>
      <c r="E226" s="83" t="str">
        <f>CONCATENATE(SUM('Разделы 1, 2'!L31:L31),"&lt;=",SUM('Разделы 1, 2'!J31:J31))</f>
        <v>0&lt;=0</v>
      </c>
    </row>
    <row r="227" spans="1:5" ht="12.75">
      <c r="A227" s="88">
        <f>IF((SUM('Разделы 1, 2'!L32:L32)&lt;=SUM('Разделы 1, 2'!J32:J32)),"","Неверно!")</f>
      </c>
      <c r="B227" s="89" t="s">
        <v>304</v>
      </c>
      <c r="C227" s="83" t="s">
        <v>307</v>
      </c>
      <c r="D227" s="83" t="s">
        <v>872</v>
      </c>
      <c r="E227" s="83" t="str">
        <f>CONCATENATE(SUM('Разделы 1, 2'!L32:L32),"&lt;=",SUM('Разделы 1, 2'!J32:J32))</f>
        <v>0&lt;=0</v>
      </c>
    </row>
    <row r="228" spans="1:5" ht="12.75">
      <c r="A228" s="88">
        <f>IF((SUM('Разделы 1, 2'!L23:L23)&lt;=SUM('Разделы 1, 2'!J23:J23)),"","Неверно!")</f>
      </c>
      <c r="B228" s="89" t="s">
        <v>304</v>
      </c>
      <c r="C228" s="83" t="s">
        <v>308</v>
      </c>
      <c r="D228" s="83" t="s">
        <v>872</v>
      </c>
      <c r="E228" s="83" t="str">
        <f>CONCATENATE(SUM('Разделы 1, 2'!L23:L23),"&lt;=",SUM('Разделы 1, 2'!J23:J23))</f>
        <v>0&lt;=0</v>
      </c>
    </row>
    <row r="229" spans="1:5" ht="12.75">
      <c r="A229" s="88">
        <f>IF((SUM('Разделы 1, 2'!L24:L24)&lt;=SUM('Разделы 1, 2'!J24:J24)),"","Неверно!")</f>
      </c>
      <c r="B229" s="89" t="s">
        <v>304</v>
      </c>
      <c r="C229" s="83" t="s">
        <v>309</v>
      </c>
      <c r="D229" s="83" t="s">
        <v>872</v>
      </c>
      <c r="E229" s="83" t="str">
        <f>CONCATENATE(SUM('Разделы 1, 2'!L24:L24),"&lt;=",SUM('Разделы 1, 2'!J24:J24))</f>
        <v>0&lt;=0</v>
      </c>
    </row>
    <row r="230" spans="1:5" ht="12.75">
      <c r="A230" s="88">
        <f>IF((SUM('Разделы 1, 2'!L25:L25)&lt;=SUM('Разделы 1, 2'!J25:J25)),"","Неверно!")</f>
      </c>
      <c r="B230" s="89" t="s">
        <v>304</v>
      </c>
      <c r="C230" s="83" t="s">
        <v>310</v>
      </c>
      <c r="D230" s="83" t="s">
        <v>872</v>
      </c>
      <c r="E230" s="83" t="str">
        <f>CONCATENATE(SUM('Разделы 1, 2'!L25:L25),"&lt;=",SUM('Разделы 1, 2'!J25:J25))</f>
        <v>0&lt;=0</v>
      </c>
    </row>
    <row r="231" spans="1:5" ht="12.75">
      <c r="A231" s="88">
        <f>IF((SUM('Разделы 1, 2'!L26:L26)&lt;=SUM('Разделы 1, 2'!J26:J26)),"","Неверно!")</f>
      </c>
      <c r="B231" s="89" t="s">
        <v>304</v>
      </c>
      <c r="C231" s="83" t="s">
        <v>311</v>
      </c>
      <c r="D231" s="83" t="s">
        <v>872</v>
      </c>
      <c r="E231" s="83" t="str">
        <f>CONCATENATE(SUM('Разделы 1, 2'!L26:L26),"&lt;=",SUM('Разделы 1, 2'!J26:J26))</f>
        <v>0&lt;=0</v>
      </c>
    </row>
    <row r="232" spans="1:5" ht="12.75">
      <c r="A232" s="88">
        <f>IF((SUM('Разделы 1, 2'!L27:L27)&lt;=SUM('Разделы 1, 2'!J27:J27)),"","Неверно!")</f>
      </c>
      <c r="B232" s="89" t="s">
        <v>304</v>
      </c>
      <c r="C232" s="83" t="s">
        <v>312</v>
      </c>
      <c r="D232" s="83" t="s">
        <v>872</v>
      </c>
      <c r="E232" s="83" t="str">
        <f>CONCATENATE(SUM('Разделы 1, 2'!L27:L27),"&lt;=",SUM('Разделы 1, 2'!J27:J27))</f>
        <v>0&lt;=0</v>
      </c>
    </row>
    <row r="233" spans="1:5" ht="12.75">
      <c r="A233" s="88">
        <f>IF((SUM('Разделы 1, 2'!L28:L28)&lt;=SUM('Разделы 1, 2'!J28:J28)),"","Неверно!")</f>
      </c>
      <c r="B233" s="89" t="s">
        <v>304</v>
      </c>
      <c r="C233" s="83" t="s">
        <v>313</v>
      </c>
      <c r="D233" s="83" t="s">
        <v>872</v>
      </c>
      <c r="E233" s="83" t="str">
        <f>CONCATENATE(SUM('Разделы 1, 2'!L28:L28),"&lt;=",SUM('Разделы 1, 2'!J28:J28))</f>
        <v>0&lt;=0</v>
      </c>
    </row>
    <row r="234" spans="1:5" ht="12.75">
      <c r="A234" s="88">
        <f>IF((SUM('Разделы 1, 2'!L29:L29)&lt;=SUM('Разделы 1, 2'!J29:J29)),"","Неверно!")</f>
      </c>
      <c r="B234" s="89" t="s">
        <v>304</v>
      </c>
      <c r="C234" s="83" t="s">
        <v>314</v>
      </c>
      <c r="D234" s="83" t="s">
        <v>872</v>
      </c>
      <c r="E234" s="83" t="str">
        <f>CONCATENATE(SUM('Разделы 1, 2'!L29:L29),"&lt;=",SUM('Разделы 1, 2'!J29:J29))</f>
        <v>0&lt;=0</v>
      </c>
    </row>
    <row r="235" spans="1:5" ht="12.75">
      <c r="A235" s="88">
        <f>IF((SUM('Разделы 1, 2'!L30:L30)&lt;=SUM('Разделы 1, 2'!J30:J30)),"","Неверно!")</f>
      </c>
      <c r="B235" s="89" t="s">
        <v>304</v>
      </c>
      <c r="C235" s="83" t="s">
        <v>315</v>
      </c>
      <c r="D235" s="83" t="s">
        <v>872</v>
      </c>
      <c r="E235" s="83" t="str">
        <f>CONCATENATE(SUM('Разделы 1, 2'!L30:L30),"&lt;=",SUM('Разделы 1, 2'!J30:J30))</f>
        <v>0&lt;=0</v>
      </c>
    </row>
    <row r="236" spans="1:5" ht="12.75">
      <c r="A236" s="88">
        <f>IF((SUM('Разделы 3, 4, 5'!E16:E16)=0),"","Неверно!")</f>
      </c>
      <c r="B236" s="89" t="s">
        <v>316</v>
      </c>
      <c r="C236" s="83" t="s">
        <v>317</v>
      </c>
      <c r="D236" s="83" t="s">
        <v>22</v>
      </c>
      <c r="E236" s="83" t="str">
        <f>CONCATENATE(SUM('Разделы 3, 4, 5'!E16:E16),"=",0)</f>
        <v>0=0</v>
      </c>
    </row>
    <row r="237" spans="1:5" ht="12.75">
      <c r="A237" s="88">
        <f>IF((SUM('Разделы 3, 4, 5'!N16:N16)=0),"","Неверно!")</f>
      </c>
      <c r="B237" s="89" t="s">
        <v>316</v>
      </c>
      <c r="C237" s="83" t="s">
        <v>318</v>
      </c>
      <c r="D237" s="83" t="s">
        <v>22</v>
      </c>
      <c r="E237" s="83" t="str">
        <f>CONCATENATE(SUM('Разделы 3, 4, 5'!N16:N16),"=",0)</f>
        <v>0=0</v>
      </c>
    </row>
    <row r="238" spans="1:5" ht="12.75">
      <c r="A238" s="88">
        <f>IF((SUM('Разделы 3, 4, 5'!O16:O16)=0),"","Неверно!")</f>
      </c>
      <c r="B238" s="89" t="s">
        <v>316</v>
      </c>
      <c r="C238" s="83" t="s">
        <v>319</v>
      </c>
      <c r="D238" s="83" t="s">
        <v>22</v>
      </c>
      <c r="E238" s="83" t="str">
        <f>CONCATENATE(SUM('Разделы 3, 4, 5'!O16:O16),"=",0)</f>
        <v>0=0</v>
      </c>
    </row>
    <row r="239" spans="1:5" ht="12.75">
      <c r="A239" s="88">
        <f>IF((SUM('Разделы 3, 4, 5'!P16:P16)=0),"","Неверно!")</f>
      </c>
      <c r="B239" s="89" t="s">
        <v>316</v>
      </c>
      <c r="C239" s="83" t="s">
        <v>320</v>
      </c>
      <c r="D239" s="83" t="s">
        <v>22</v>
      </c>
      <c r="E239" s="83" t="str">
        <f>CONCATENATE(SUM('Разделы 3, 4, 5'!P16:P16),"=",0)</f>
        <v>0=0</v>
      </c>
    </row>
    <row r="240" spans="1:5" ht="12.75">
      <c r="A240" s="88">
        <f>IF((SUM('Разделы 3, 4, 5'!Q16:Q16)=0),"","Неверно!")</f>
      </c>
      <c r="B240" s="89" t="s">
        <v>316</v>
      </c>
      <c r="C240" s="83" t="s">
        <v>321</v>
      </c>
      <c r="D240" s="83" t="s">
        <v>22</v>
      </c>
      <c r="E240" s="83" t="str">
        <f>CONCATENATE(SUM('Разделы 3, 4, 5'!Q16:Q16),"=",0)</f>
        <v>0=0</v>
      </c>
    </row>
    <row r="241" spans="1:5" ht="12.75">
      <c r="A241" s="88">
        <f>IF((SUM('Разделы 3, 4, 5'!R16:R16)=0),"","Неверно!")</f>
      </c>
      <c r="B241" s="89" t="s">
        <v>316</v>
      </c>
      <c r="C241" s="83" t="s">
        <v>322</v>
      </c>
      <c r="D241" s="83" t="s">
        <v>22</v>
      </c>
      <c r="E241" s="83" t="str">
        <f>CONCATENATE(SUM('Разделы 3, 4, 5'!R16:R16),"=",0)</f>
        <v>0=0</v>
      </c>
    </row>
    <row r="242" spans="1:5" ht="12.75">
      <c r="A242" s="88">
        <f>IF((SUM('Разделы 3, 4, 5'!S16:S16)=0),"","Неверно!")</f>
      </c>
      <c r="B242" s="89" t="s">
        <v>316</v>
      </c>
      <c r="C242" s="83" t="s">
        <v>323</v>
      </c>
      <c r="D242" s="83" t="s">
        <v>22</v>
      </c>
      <c r="E242" s="83" t="str">
        <f>CONCATENATE(SUM('Разделы 3, 4, 5'!S16:S16),"=",0)</f>
        <v>0=0</v>
      </c>
    </row>
    <row r="243" spans="1:5" ht="12.75">
      <c r="A243" s="88">
        <f>IF((SUM('Разделы 3, 4, 5'!T16:T16)=0),"","Неверно!")</f>
      </c>
      <c r="B243" s="89" t="s">
        <v>316</v>
      </c>
      <c r="C243" s="83" t="s">
        <v>324</v>
      </c>
      <c r="D243" s="83" t="s">
        <v>22</v>
      </c>
      <c r="E243" s="83" t="str">
        <f>CONCATENATE(SUM('Разделы 3, 4, 5'!T16:T16),"=",0)</f>
        <v>0=0</v>
      </c>
    </row>
    <row r="244" spans="1:5" ht="12.75">
      <c r="A244" s="88">
        <f>IF((SUM('Разделы 3, 4, 5'!U16:U16)=0),"","Неверно!")</f>
      </c>
      <c r="B244" s="89" t="s">
        <v>316</v>
      </c>
      <c r="C244" s="83" t="s">
        <v>325</v>
      </c>
      <c r="D244" s="83" t="s">
        <v>22</v>
      </c>
      <c r="E244" s="83" t="str">
        <f>CONCATENATE(SUM('Разделы 3, 4, 5'!U16:U16),"=",0)</f>
        <v>0=0</v>
      </c>
    </row>
    <row r="245" spans="1:5" ht="12.75">
      <c r="A245" s="88">
        <f>IF((SUM('Разделы 3, 4, 5'!V16:V16)=0),"","Неверно!")</f>
      </c>
      <c r="B245" s="89" t="s">
        <v>316</v>
      </c>
      <c r="C245" s="83" t="s">
        <v>326</v>
      </c>
      <c r="D245" s="83" t="s">
        <v>22</v>
      </c>
      <c r="E245" s="83" t="str">
        <f>CONCATENATE(SUM('Разделы 3, 4, 5'!V16:V16),"=",0)</f>
        <v>0=0</v>
      </c>
    </row>
    <row r="246" spans="1:5" ht="12.75">
      <c r="A246" s="88">
        <f>IF((SUM('Разделы 3, 4, 5'!W16:W16)=0),"","Неверно!")</f>
      </c>
      <c r="B246" s="89" t="s">
        <v>316</v>
      </c>
      <c r="C246" s="83" t="s">
        <v>327</v>
      </c>
      <c r="D246" s="83" t="s">
        <v>22</v>
      </c>
      <c r="E246" s="83" t="str">
        <f>CONCATENATE(SUM('Разделы 3, 4, 5'!W16:W16),"=",0)</f>
        <v>0=0</v>
      </c>
    </row>
    <row r="247" spans="1:5" ht="12.75">
      <c r="A247" s="88">
        <f>IF((SUM('Разделы 3, 4, 5'!F16:F16)=0),"","Неверно!")</f>
      </c>
      <c r="B247" s="89" t="s">
        <v>316</v>
      </c>
      <c r="C247" s="83" t="s">
        <v>328</v>
      </c>
      <c r="D247" s="83" t="s">
        <v>22</v>
      </c>
      <c r="E247" s="83" t="str">
        <f>CONCATENATE(SUM('Разделы 3, 4, 5'!F16:F16),"=",0)</f>
        <v>0=0</v>
      </c>
    </row>
    <row r="248" spans="1:5" ht="12.75">
      <c r="A248" s="88">
        <f>IF((SUM('Разделы 3, 4, 5'!X16:X16)=0),"","Неверно!")</f>
      </c>
      <c r="B248" s="89" t="s">
        <v>316</v>
      </c>
      <c r="C248" s="83" t="s">
        <v>329</v>
      </c>
      <c r="D248" s="83" t="s">
        <v>22</v>
      </c>
      <c r="E248" s="83" t="str">
        <f>CONCATENATE(SUM('Разделы 3, 4, 5'!X16:X16),"=",0)</f>
        <v>0=0</v>
      </c>
    </row>
    <row r="249" spans="1:5" ht="12.75">
      <c r="A249" s="88">
        <f>IF((SUM('Разделы 3, 4, 5'!Y16:Y16)=0),"","Неверно!")</f>
      </c>
      <c r="B249" s="89" t="s">
        <v>316</v>
      </c>
      <c r="C249" s="83" t="s">
        <v>330</v>
      </c>
      <c r="D249" s="83" t="s">
        <v>22</v>
      </c>
      <c r="E249" s="83" t="str">
        <f>CONCATENATE(SUM('Разделы 3, 4, 5'!Y16:Y16),"=",0)</f>
        <v>0=0</v>
      </c>
    </row>
    <row r="250" spans="1:5" ht="12.75">
      <c r="A250" s="88">
        <f>IF((SUM('Разделы 3, 4, 5'!Z16:Z16)=0),"","Неверно!")</f>
      </c>
      <c r="B250" s="89" t="s">
        <v>316</v>
      </c>
      <c r="C250" s="83" t="s">
        <v>331</v>
      </c>
      <c r="D250" s="83" t="s">
        <v>22</v>
      </c>
      <c r="E250" s="83" t="str">
        <f>CONCATENATE(SUM('Разделы 3, 4, 5'!Z16:Z16),"=",0)</f>
        <v>0=0</v>
      </c>
    </row>
    <row r="251" spans="1:5" ht="12.75">
      <c r="A251" s="88">
        <f>IF((SUM('Разделы 3, 4, 5'!AA16:AA16)=0),"","Неверно!")</f>
      </c>
      <c r="B251" s="89" t="s">
        <v>316</v>
      </c>
      <c r="C251" s="83" t="s">
        <v>332</v>
      </c>
      <c r="D251" s="83" t="s">
        <v>22</v>
      </c>
      <c r="E251" s="83" t="str">
        <f>CONCATENATE(SUM('Разделы 3, 4, 5'!AA16:AA16),"=",0)</f>
        <v>0=0</v>
      </c>
    </row>
    <row r="252" spans="1:5" ht="12.75">
      <c r="A252" s="88">
        <f>IF((SUM('Разделы 3, 4, 5'!AB16:AB16)=0),"","Неверно!")</f>
      </c>
      <c r="B252" s="89" t="s">
        <v>316</v>
      </c>
      <c r="C252" s="83" t="s">
        <v>333</v>
      </c>
      <c r="D252" s="83" t="s">
        <v>22</v>
      </c>
      <c r="E252" s="83" t="str">
        <f>CONCATENATE(SUM('Разделы 3, 4, 5'!AB16:AB16),"=",0)</f>
        <v>0=0</v>
      </c>
    </row>
    <row r="253" spans="1:5" ht="12.75">
      <c r="A253" s="88">
        <f>IF((SUM('Разделы 3, 4, 5'!AC16:AC16)=0),"","Неверно!")</f>
      </c>
      <c r="B253" s="89" t="s">
        <v>316</v>
      </c>
      <c r="C253" s="83" t="s">
        <v>334</v>
      </c>
      <c r="D253" s="83" t="s">
        <v>22</v>
      </c>
      <c r="E253" s="83" t="str">
        <f>CONCATENATE(SUM('Разделы 3, 4, 5'!AC16:AC16),"=",0)</f>
        <v>0=0</v>
      </c>
    </row>
    <row r="254" spans="1:5" ht="12.75">
      <c r="A254" s="88">
        <f>IF((SUM('Разделы 3, 4, 5'!AD16:AD16)=0),"","Неверно!")</f>
      </c>
      <c r="B254" s="89" t="s">
        <v>316</v>
      </c>
      <c r="C254" s="83" t="s">
        <v>335</v>
      </c>
      <c r="D254" s="83" t="s">
        <v>22</v>
      </c>
      <c r="E254" s="83" t="str">
        <f>CONCATENATE(SUM('Разделы 3, 4, 5'!AD16:AD16),"=",0)</f>
        <v>0=0</v>
      </c>
    </row>
    <row r="255" spans="1:5" ht="12.75">
      <c r="A255" s="88">
        <f>IF((SUM('Разделы 3, 4, 5'!AE16:AE16)=0),"","Неверно!")</f>
      </c>
      <c r="B255" s="89" t="s">
        <v>316</v>
      </c>
      <c r="C255" s="83" t="s">
        <v>336</v>
      </c>
      <c r="D255" s="83" t="s">
        <v>22</v>
      </c>
      <c r="E255" s="83" t="str">
        <f>CONCATENATE(SUM('Разделы 3, 4, 5'!AE16:AE16),"=",0)</f>
        <v>0=0</v>
      </c>
    </row>
    <row r="256" spans="1:5" ht="12.75">
      <c r="A256" s="88">
        <f>IF((SUM('Разделы 3, 4, 5'!G16:G16)=0),"","Неверно!")</f>
      </c>
      <c r="B256" s="89" t="s">
        <v>316</v>
      </c>
      <c r="C256" s="83" t="s">
        <v>337</v>
      </c>
      <c r="D256" s="83" t="s">
        <v>22</v>
      </c>
      <c r="E256" s="83" t="str">
        <f>CONCATENATE(SUM('Разделы 3, 4, 5'!G16:G16),"=",0)</f>
        <v>0=0</v>
      </c>
    </row>
    <row r="257" spans="1:5" ht="12.75">
      <c r="A257" s="88">
        <f>IF((SUM('Разделы 3, 4, 5'!H16:H16)=0),"","Неверно!")</f>
      </c>
      <c r="B257" s="89" t="s">
        <v>316</v>
      </c>
      <c r="C257" s="83" t="s">
        <v>338</v>
      </c>
      <c r="D257" s="83" t="s">
        <v>22</v>
      </c>
      <c r="E257" s="83" t="str">
        <f>CONCATENATE(SUM('Разделы 3, 4, 5'!H16:H16),"=",0)</f>
        <v>0=0</v>
      </c>
    </row>
    <row r="258" spans="1:5" ht="12.75">
      <c r="A258" s="88">
        <f>IF((SUM('Разделы 3, 4, 5'!I16:I16)=0),"","Неверно!")</f>
      </c>
      <c r="B258" s="89" t="s">
        <v>316</v>
      </c>
      <c r="C258" s="83" t="s">
        <v>339</v>
      </c>
      <c r="D258" s="83" t="s">
        <v>22</v>
      </c>
      <c r="E258" s="83" t="str">
        <f>CONCATENATE(SUM('Разделы 3, 4, 5'!I16:I16),"=",0)</f>
        <v>0=0</v>
      </c>
    </row>
    <row r="259" spans="1:5" ht="12.75">
      <c r="A259" s="88">
        <f>IF((SUM('Разделы 3, 4, 5'!J16:J16)=0),"","Неверно!")</f>
      </c>
      <c r="B259" s="89" t="s">
        <v>316</v>
      </c>
      <c r="C259" s="83" t="s">
        <v>340</v>
      </c>
      <c r="D259" s="83" t="s">
        <v>22</v>
      </c>
      <c r="E259" s="83" t="str">
        <f>CONCATENATE(SUM('Разделы 3, 4, 5'!J16:J16),"=",0)</f>
        <v>0=0</v>
      </c>
    </row>
    <row r="260" spans="1:5" ht="12.75">
      <c r="A260" s="88">
        <f>IF((SUM('Разделы 3, 4, 5'!K16:K16)=0),"","Неверно!")</f>
      </c>
      <c r="B260" s="89" t="s">
        <v>316</v>
      </c>
      <c r="C260" s="83" t="s">
        <v>341</v>
      </c>
      <c r="D260" s="83" t="s">
        <v>22</v>
      </c>
      <c r="E260" s="83" t="str">
        <f>CONCATENATE(SUM('Разделы 3, 4, 5'!K16:K16),"=",0)</f>
        <v>0=0</v>
      </c>
    </row>
    <row r="261" spans="1:5" ht="12.75">
      <c r="A261" s="88">
        <f>IF((SUM('Разделы 3, 4, 5'!L16:L16)=0),"","Неверно!")</f>
      </c>
      <c r="B261" s="89" t="s">
        <v>316</v>
      </c>
      <c r="C261" s="83" t="s">
        <v>342</v>
      </c>
      <c r="D261" s="83" t="s">
        <v>22</v>
      </c>
      <c r="E261" s="83" t="str">
        <f>CONCATENATE(SUM('Разделы 3, 4, 5'!L16:L16),"=",0)</f>
        <v>0=0</v>
      </c>
    </row>
    <row r="262" spans="1:5" ht="12.75">
      <c r="A262" s="88">
        <f>IF((SUM('Разделы 3, 4, 5'!M16:M16)=0),"","Неверно!")</f>
      </c>
      <c r="B262" s="89" t="s">
        <v>316</v>
      </c>
      <c r="C262" s="83" t="s">
        <v>343</v>
      </c>
      <c r="D262" s="83" t="s">
        <v>22</v>
      </c>
      <c r="E262" s="83" t="str">
        <f>CONCATENATE(SUM('Разделы 3, 4, 5'!M16:M16),"=",0)</f>
        <v>0=0</v>
      </c>
    </row>
    <row r="263" spans="1:5" ht="12.75">
      <c r="A263" s="88">
        <f>IF((SUM('Разделы 3, 4, 5'!J26:J26)=SUM('Разделы 3, 4, 5'!F26:I26)),"","Неверно!")</f>
      </c>
      <c r="B263" s="89" t="s">
        <v>344</v>
      </c>
      <c r="C263" s="83" t="s">
        <v>345</v>
      </c>
      <c r="D263" s="83" t="s">
        <v>42</v>
      </c>
      <c r="E263" s="83" t="str">
        <f>CONCATENATE(SUM('Разделы 3, 4, 5'!J26:J26),"=",SUM('Разделы 3, 4, 5'!F26:I26))</f>
        <v>0=0</v>
      </c>
    </row>
    <row r="264" spans="1:5" ht="12.75">
      <c r="A264" s="88">
        <f>IF((SUM('Разделы 3, 4, 5'!J27:J27)=SUM('Разделы 3, 4, 5'!F27:I27)),"","Неверно!")</f>
      </c>
      <c r="B264" s="89" t="s">
        <v>344</v>
      </c>
      <c r="C264" s="83" t="s">
        <v>346</v>
      </c>
      <c r="D264" s="83" t="s">
        <v>42</v>
      </c>
      <c r="E264" s="83" t="str">
        <f>CONCATENATE(SUM('Разделы 3, 4, 5'!J27:J27),"=",SUM('Разделы 3, 4, 5'!F27:I27))</f>
        <v>0=0</v>
      </c>
    </row>
    <row r="265" spans="1:5" ht="12.75">
      <c r="A265" s="88">
        <f>IF((SUM('Разделы 3, 4, 5'!J28:J28)=SUM('Разделы 3, 4, 5'!F28:I28)),"","Неверно!")</f>
      </c>
      <c r="B265" s="89" t="s">
        <v>344</v>
      </c>
      <c r="C265" s="83" t="s">
        <v>347</v>
      </c>
      <c r="D265" s="83" t="s">
        <v>42</v>
      </c>
      <c r="E265" s="83" t="str">
        <f>CONCATENATE(SUM('Разделы 3, 4, 5'!J28:J28),"=",SUM('Разделы 3, 4, 5'!F28:I28))</f>
        <v>0=0</v>
      </c>
    </row>
    <row r="266" spans="1:5" ht="12.75">
      <c r="A266" s="88">
        <f>IF((SUM('Разделы 3, 4, 5'!J29:J29)=SUM('Разделы 3, 4, 5'!F29:I29)),"","Неверно!")</f>
      </c>
      <c r="B266" s="89" t="s">
        <v>344</v>
      </c>
      <c r="C266" s="83" t="s">
        <v>348</v>
      </c>
      <c r="D266" s="83" t="s">
        <v>42</v>
      </c>
      <c r="E266" s="83" t="str">
        <f>CONCATENATE(SUM('Разделы 3, 4, 5'!J29:J29),"=",SUM('Разделы 3, 4, 5'!F29:I29))</f>
        <v>0=0</v>
      </c>
    </row>
    <row r="267" spans="1:5" ht="12.75">
      <c r="A267" s="88">
        <f>IF((SUM('Разделы 3, 4, 5'!J30:J30)=SUM('Разделы 3, 4, 5'!F30:I30)),"","Неверно!")</f>
      </c>
      <c r="B267" s="89" t="s">
        <v>344</v>
      </c>
      <c r="C267" s="83" t="s">
        <v>349</v>
      </c>
      <c r="D267" s="83" t="s">
        <v>42</v>
      </c>
      <c r="E267" s="83" t="str">
        <f>CONCATENATE(SUM('Разделы 3, 4, 5'!J30:J30),"=",SUM('Разделы 3, 4, 5'!F30:I30))</f>
        <v>0=0</v>
      </c>
    </row>
    <row r="268" spans="1:5" ht="12.75">
      <c r="A268" s="88">
        <f>IF((SUM('Разделы 3, 4, 5'!J31:J31)=SUM('Разделы 3, 4, 5'!F31:I31)),"","Неверно!")</f>
      </c>
      <c r="B268" s="89" t="s">
        <v>344</v>
      </c>
      <c r="C268" s="83" t="s">
        <v>350</v>
      </c>
      <c r="D268" s="83" t="s">
        <v>42</v>
      </c>
      <c r="E268" s="83" t="str">
        <f>CONCATENATE(SUM('Разделы 3, 4, 5'!J31:J31),"=",SUM('Разделы 3, 4, 5'!F31:I31))</f>
        <v>0=0</v>
      </c>
    </row>
    <row r="269" spans="1:5" ht="12.75">
      <c r="A269" s="88">
        <f>IF((SUM('Разделы 3, 4, 5'!J32:J32)=SUM('Разделы 3, 4, 5'!F32:I32)),"","Неверно!")</f>
      </c>
      <c r="B269" s="89" t="s">
        <v>344</v>
      </c>
      <c r="C269" s="83" t="s">
        <v>351</v>
      </c>
      <c r="D269" s="83" t="s">
        <v>42</v>
      </c>
      <c r="E269" s="83" t="str">
        <f>CONCATENATE(SUM('Разделы 3, 4, 5'!J32:J32),"=",SUM('Разделы 3, 4, 5'!F32:I32))</f>
        <v>0=0</v>
      </c>
    </row>
    <row r="270" spans="1:5" ht="12.75">
      <c r="A270" s="88">
        <f>IF((SUM('Разделы 1, 2'!J10:J10)=SUM('Разделы 1, 2'!H10:H10)+SUM('Разделы 1, 2'!I10:I10)),"","Неверно!")</f>
      </c>
      <c r="B270" s="89" t="s">
        <v>352</v>
      </c>
      <c r="C270" s="83" t="s">
        <v>353</v>
      </c>
      <c r="D270" s="83" t="s">
        <v>875</v>
      </c>
      <c r="E270" s="83" t="str">
        <f>CONCATENATE(SUM('Разделы 1, 2'!J10:J10),"=",SUM('Разделы 1, 2'!H10:H10),"+",SUM('Разделы 1, 2'!I10:I10))</f>
        <v>64=64+0</v>
      </c>
    </row>
    <row r="271" spans="1:5" ht="12.75">
      <c r="A271" s="88">
        <f>IF((SUM('Разделы 1, 2'!J11:J11)=SUM('Разделы 1, 2'!H11:H11)+SUM('Разделы 1, 2'!I11:I11)),"","Неверно!")</f>
      </c>
      <c r="B271" s="89" t="s">
        <v>352</v>
      </c>
      <c r="C271" s="83" t="s">
        <v>354</v>
      </c>
      <c r="D271" s="83" t="s">
        <v>875</v>
      </c>
      <c r="E271" s="83" t="str">
        <f>CONCATENATE(SUM('Разделы 1, 2'!J11:J11),"=",SUM('Разделы 1, 2'!H11:H11),"+",SUM('Разделы 1, 2'!I11:I11))</f>
        <v>64=64+0</v>
      </c>
    </row>
    <row r="272" spans="1:5" ht="12.75">
      <c r="A272" s="88">
        <f>IF((SUM('Разделы 1, 2'!J12:J12)=SUM('Разделы 1, 2'!H12:H12)+SUM('Разделы 1, 2'!I12:I12)),"","Неверно!")</f>
      </c>
      <c r="B272" s="89" t="s">
        <v>352</v>
      </c>
      <c r="C272" s="83" t="s">
        <v>355</v>
      </c>
      <c r="D272" s="83" t="s">
        <v>875</v>
      </c>
      <c r="E272" s="83" t="str">
        <f>CONCATENATE(SUM('Разделы 1, 2'!J12:J12),"=",SUM('Разделы 1, 2'!H12:H12),"+",SUM('Разделы 1, 2'!I12:I12))</f>
        <v>0=0+0</v>
      </c>
    </row>
    <row r="273" spans="1:5" ht="12.75">
      <c r="A273" s="88">
        <f>IF((SUM('Разделы 3, 4, 5'!P9:P9)=SUM('Разделы 3, 4, 5'!K9:O9)),"","Неверно!")</f>
      </c>
      <c r="B273" s="89" t="s">
        <v>356</v>
      </c>
      <c r="C273" s="83" t="s">
        <v>357</v>
      </c>
      <c r="D273" s="83" t="s">
        <v>40</v>
      </c>
      <c r="E273" s="83" t="str">
        <f>CONCATENATE(SUM('Разделы 3, 4, 5'!P9:P9),"=",SUM('Разделы 3, 4, 5'!K9:O9))</f>
        <v>0=0</v>
      </c>
    </row>
    <row r="274" spans="1:5" ht="12.75">
      <c r="A274" s="88">
        <f>IF((SUM('Разделы 3, 4, 5'!P10:P10)=SUM('Разделы 3, 4, 5'!K10:O10)),"","Неверно!")</f>
      </c>
      <c r="B274" s="89" t="s">
        <v>356</v>
      </c>
      <c r="C274" s="83" t="s">
        <v>358</v>
      </c>
      <c r="D274" s="83" t="s">
        <v>40</v>
      </c>
      <c r="E274" s="83" t="str">
        <f>CONCATENATE(SUM('Разделы 3, 4, 5'!P10:P10),"=",SUM('Разделы 3, 4, 5'!K10:O10))</f>
        <v>0=0</v>
      </c>
    </row>
    <row r="275" spans="1:5" ht="12.75">
      <c r="A275" s="88">
        <f>IF((SUM('Разделы 3, 4, 5'!P11:P11)=SUM('Разделы 3, 4, 5'!K11:O11)),"","Неверно!")</f>
      </c>
      <c r="B275" s="89" t="s">
        <v>356</v>
      </c>
      <c r="C275" s="83" t="s">
        <v>359</v>
      </c>
      <c r="D275" s="83" t="s">
        <v>40</v>
      </c>
      <c r="E275" s="83" t="str">
        <f>CONCATENATE(SUM('Разделы 3, 4, 5'!P11:P11),"=",SUM('Разделы 3, 4, 5'!K11:O11))</f>
        <v>0=0</v>
      </c>
    </row>
    <row r="276" spans="1:5" ht="12.75">
      <c r="A276" s="88">
        <f>IF((SUM('Разделы 3, 4, 5'!P12:P12)=SUM('Разделы 3, 4, 5'!K12:O12)),"","Неверно!")</f>
      </c>
      <c r="B276" s="89" t="s">
        <v>356</v>
      </c>
      <c r="C276" s="83" t="s">
        <v>360</v>
      </c>
      <c r="D276" s="83" t="s">
        <v>40</v>
      </c>
      <c r="E276" s="83" t="str">
        <f>CONCATENATE(SUM('Разделы 3, 4, 5'!P12:P12),"=",SUM('Разделы 3, 4, 5'!K12:O12))</f>
        <v>0=0</v>
      </c>
    </row>
    <row r="277" spans="1:5" ht="12.75">
      <c r="A277" s="88">
        <f>IF((SUM('Разделы 3, 4, 5'!P13:P13)=SUM('Разделы 3, 4, 5'!K13:O13)),"","Неверно!")</f>
      </c>
      <c r="B277" s="89" t="s">
        <v>356</v>
      </c>
      <c r="C277" s="83" t="s">
        <v>361</v>
      </c>
      <c r="D277" s="83" t="s">
        <v>40</v>
      </c>
      <c r="E277" s="83" t="str">
        <f>CONCATENATE(SUM('Разделы 3, 4, 5'!P13:P13),"=",SUM('Разделы 3, 4, 5'!K13:O13))</f>
        <v>0=0</v>
      </c>
    </row>
    <row r="278" spans="1:5" ht="12.75">
      <c r="A278" s="88">
        <f>IF((SUM('Разделы 3, 4, 5'!P14:P14)=SUM('Разделы 3, 4, 5'!K14:O14)),"","Неверно!")</f>
      </c>
      <c r="B278" s="89" t="s">
        <v>356</v>
      </c>
      <c r="C278" s="83" t="s">
        <v>362</v>
      </c>
      <c r="D278" s="83" t="s">
        <v>40</v>
      </c>
      <c r="E278" s="83" t="str">
        <f>CONCATENATE(SUM('Разделы 3, 4, 5'!P14:P14),"=",SUM('Разделы 3, 4, 5'!K14:O14))</f>
        <v>0=0</v>
      </c>
    </row>
    <row r="279" spans="1:5" ht="12.75">
      <c r="A279" s="88">
        <f>IF((SUM('Разделы 3, 4, 5'!P15:P15)=SUM('Разделы 3, 4, 5'!K15:O15)),"","Неверно!")</f>
      </c>
      <c r="B279" s="89" t="s">
        <v>356</v>
      </c>
      <c r="C279" s="83" t="s">
        <v>363</v>
      </c>
      <c r="D279" s="83" t="s">
        <v>40</v>
      </c>
      <c r="E279" s="83" t="str">
        <f>CONCATENATE(SUM('Разделы 3, 4, 5'!P15:P15),"=",SUM('Разделы 3, 4, 5'!K15:O15))</f>
        <v>0=0</v>
      </c>
    </row>
    <row r="280" spans="1:5" ht="12.75">
      <c r="A280" s="88">
        <f>IF((SUM('Разделы 3, 4, 5'!P16:P16)=SUM('Разделы 3, 4, 5'!K16:O16)),"","Неверно!")</f>
      </c>
      <c r="B280" s="89" t="s">
        <v>356</v>
      </c>
      <c r="C280" s="83" t="s">
        <v>364</v>
      </c>
      <c r="D280" s="83" t="s">
        <v>40</v>
      </c>
      <c r="E280" s="83" t="str">
        <f>CONCATENATE(SUM('Разделы 3, 4, 5'!P16:P16),"=",SUM('Разделы 3, 4, 5'!K16:O16))</f>
        <v>0=0</v>
      </c>
    </row>
    <row r="281" spans="1:5" ht="12.75">
      <c r="A281" s="88">
        <f>IF((SUM('Разделы 1, 2'!D28:D28)=SUM('Разделы 1, 2'!D29:D32)),"","Неверно!")</f>
      </c>
      <c r="B281" s="89" t="s">
        <v>365</v>
      </c>
      <c r="C281" s="83" t="s">
        <v>366</v>
      </c>
      <c r="D281" s="83" t="s">
        <v>36</v>
      </c>
      <c r="E281" s="83" t="str">
        <f>CONCATENATE(SUM('Разделы 1, 2'!D28:D28),"=",SUM('Разделы 1, 2'!D29:D32))</f>
        <v>0=0</v>
      </c>
    </row>
    <row r="282" spans="1:5" ht="12.75">
      <c r="A282" s="88">
        <f>IF((SUM('Разделы 1, 2'!M28:M28)=SUM('Разделы 1, 2'!M29:M32)),"","Неверно!")</f>
      </c>
      <c r="B282" s="89" t="s">
        <v>365</v>
      </c>
      <c r="C282" s="83" t="s">
        <v>367</v>
      </c>
      <c r="D282" s="83" t="s">
        <v>36</v>
      </c>
      <c r="E282" s="83" t="str">
        <f>CONCATENATE(SUM('Разделы 1, 2'!M28:M28),"=",SUM('Разделы 1, 2'!M29:M32))</f>
        <v>0=0</v>
      </c>
    </row>
    <row r="283" spans="1:5" ht="12.75">
      <c r="A283" s="88">
        <f>IF((SUM('Разделы 1, 2'!N28:N28)=SUM('Разделы 1, 2'!N29:N32)),"","Неверно!")</f>
      </c>
      <c r="B283" s="89" t="s">
        <v>365</v>
      </c>
      <c r="C283" s="83" t="s">
        <v>368</v>
      </c>
      <c r="D283" s="83" t="s">
        <v>36</v>
      </c>
      <c r="E283" s="83" t="str">
        <f>CONCATENATE(SUM('Разделы 1, 2'!N28:N28),"=",SUM('Разделы 1, 2'!N29:N32))</f>
        <v>0=0</v>
      </c>
    </row>
    <row r="284" spans="1:5" ht="12.75">
      <c r="A284" s="88">
        <f>IF((SUM('Разделы 1, 2'!O28:O28)=SUM('Разделы 1, 2'!O29:O32)),"","Неверно!")</f>
      </c>
      <c r="B284" s="89" t="s">
        <v>365</v>
      </c>
      <c r="C284" s="83" t="s">
        <v>369</v>
      </c>
      <c r="D284" s="83" t="s">
        <v>36</v>
      </c>
      <c r="E284" s="83" t="str">
        <f>CONCATENATE(SUM('Разделы 1, 2'!O28:O28),"=",SUM('Разделы 1, 2'!O29:O32))</f>
        <v>0=0</v>
      </c>
    </row>
    <row r="285" spans="1:5" ht="12.75">
      <c r="A285" s="88">
        <f>IF((SUM('Разделы 1, 2'!P28:P28)=SUM('Разделы 1, 2'!P29:P32)),"","Неверно!")</f>
      </c>
      <c r="B285" s="89" t="s">
        <v>365</v>
      </c>
      <c r="C285" s="83" t="s">
        <v>370</v>
      </c>
      <c r="D285" s="83" t="s">
        <v>36</v>
      </c>
      <c r="E285" s="83" t="str">
        <f>CONCATENATE(SUM('Разделы 1, 2'!P28:P28),"=",SUM('Разделы 1, 2'!P29:P32))</f>
        <v>0=0</v>
      </c>
    </row>
    <row r="286" spans="1:5" ht="12.75">
      <c r="A286" s="88">
        <f>IF((SUM('Разделы 1, 2'!E28:E28)=SUM('Разделы 1, 2'!E29:E32)),"","Неверно!")</f>
      </c>
      <c r="B286" s="89" t="s">
        <v>365</v>
      </c>
      <c r="C286" s="83" t="s">
        <v>371</v>
      </c>
      <c r="D286" s="83" t="s">
        <v>36</v>
      </c>
      <c r="E286" s="83" t="str">
        <f>CONCATENATE(SUM('Разделы 1, 2'!E28:E28),"=",SUM('Разделы 1, 2'!E29:E32))</f>
        <v>0=0</v>
      </c>
    </row>
    <row r="287" spans="1:5" ht="12.75">
      <c r="A287" s="88">
        <f>IF((SUM('Разделы 1, 2'!F28:F28)=SUM('Разделы 1, 2'!F29:F32)),"","Неверно!")</f>
      </c>
      <c r="B287" s="89" t="s">
        <v>365</v>
      </c>
      <c r="C287" s="83" t="s">
        <v>372</v>
      </c>
      <c r="D287" s="83" t="s">
        <v>36</v>
      </c>
      <c r="E287" s="83" t="str">
        <f>CONCATENATE(SUM('Разделы 1, 2'!F28:F28),"=",SUM('Разделы 1, 2'!F29:F32))</f>
        <v>0=0</v>
      </c>
    </row>
    <row r="288" spans="1:5" ht="12.75">
      <c r="A288" s="88">
        <f>IF((SUM('Разделы 1, 2'!G28:G28)=SUM('Разделы 1, 2'!G29:G32)),"","Неверно!")</f>
      </c>
      <c r="B288" s="89" t="s">
        <v>365</v>
      </c>
      <c r="C288" s="83" t="s">
        <v>373</v>
      </c>
      <c r="D288" s="83" t="s">
        <v>36</v>
      </c>
      <c r="E288" s="83" t="str">
        <f>CONCATENATE(SUM('Разделы 1, 2'!G28:G28),"=",SUM('Разделы 1, 2'!G29:G32))</f>
        <v>0=0</v>
      </c>
    </row>
    <row r="289" spans="1:5" ht="12.75">
      <c r="A289" s="88">
        <f>IF((SUM('Разделы 1, 2'!H28:H28)=SUM('Разделы 1, 2'!H29:H32)),"","Неверно!")</f>
      </c>
      <c r="B289" s="89" t="s">
        <v>365</v>
      </c>
      <c r="C289" s="83" t="s">
        <v>374</v>
      </c>
      <c r="D289" s="83" t="s">
        <v>36</v>
      </c>
      <c r="E289" s="83" t="str">
        <f>CONCATENATE(SUM('Разделы 1, 2'!H28:H28),"=",SUM('Разделы 1, 2'!H29:H32))</f>
        <v>0=0</v>
      </c>
    </row>
    <row r="290" spans="1:5" ht="12.75">
      <c r="A290" s="88">
        <f>IF((SUM('Разделы 1, 2'!I28:I28)=SUM('Разделы 1, 2'!I29:I32)),"","Неверно!")</f>
      </c>
      <c r="B290" s="89" t="s">
        <v>365</v>
      </c>
      <c r="C290" s="83" t="s">
        <v>375</v>
      </c>
      <c r="D290" s="83" t="s">
        <v>36</v>
      </c>
      <c r="E290" s="83" t="str">
        <f>CONCATENATE(SUM('Разделы 1, 2'!I28:I28),"=",SUM('Разделы 1, 2'!I29:I32))</f>
        <v>0=0</v>
      </c>
    </row>
    <row r="291" spans="1:5" ht="12.75">
      <c r="A291" s="88">
        <f>IF((SUM('Разделы 1, 2'!J28:J28)=SUM('Разделы 1, 2'!J29:J32)),"","Неверно!")</f>
      </c>
      <c r="B291" s="89" t="s">
        <v>365</v>
      </c>
      <c r="C291" s="83" t="s">
        <v>376</v>
      </c>
      <c r="D291" s="83" t="s">
        <v>36</v>
      </c>
      <c r="E291" s="83" t="str">
        <f>CONCATENATE(SUM('Разделы 1, 2'!J28:J28),"=",SUM('Разделы 1, 2'!J29:J32))</f>
        <v>0=0</v>
      </c>
    </row>
    <row r="292" spans="1:5" ht="12.75">
      <c r="A292" s="88">
        <f>IF((SUM('Разделы 1, 2'!K28:K28)=SUM('Разделы 1, 2'!K29:K32)),"","Неверно!")</f>
      </c>
      <c r="B292" s="89" t="s">
        <v>365</v>
      </c>
      <c r="C292" s="83" t="s">
        <v>377</v>
      </c>
      <c r="D292" s="83" t="s">
        <v>36</v>
      </c>
      <c r="E292" s="83" t="str">
        <f>CONCATENATE(SUM('Разделы 1, 2'!K28:K28),"=",SUM('Разделы 1, 2'!K29:K32))</f>
        <v>0=0</v>
      </c>
    </row>
    <row r="293" spans="1:5" ht="12.75">
      <c r="A293" s="88">
        <f>IF((SUM('Разделы 1, 2'!L28:L28)=SUM('Разделы 1, 2'!L29:L32)),"","Неверно!")</f>
      </c>
      <c r="B293" s="89" t="s">
        <v>365</v>
      </c>
      <c r="C293" s="83" t="s">
        <v>378</v>
      </c>
      <c r="D293" s="83" t="s">
        <v>36</v>
      </c>
      <c r="E293" s="83" t="str">
        <f>CONCATENATE(SUM('Разделы 1, 2'!L28:L28),"=",SUM('Разделы 1, 2'!L29:L32))</f>
        <v>0=0</v>
      </c>
    </row>
    <row r="294" spans="1:5" ht="25.5">
      <c r="A294" s="88">
        <f>IF((SUM('Разделы 3, 4, 5'!AD9:AD9)=SUM('Разделы 3, 4, 5'!I9:J9)+SUM('Разделы 3, 4, 5'!P9:S9)+SUM('Разделы 3, 4, 5'!Z9:AC9)),"","Неверно!")</f>
      </c>
      <c r="B294" s="89" t="s">
        <v>379</v>
      </c>
      <c r="C294" s="83" t="s">
        <v>380</v>
      </c>
      <c r="D294" s="83" t="s">
        <v>25</v>
      </c>
      <c r="E294" s="83" t="str">
        <f>CONCATENATE(SUM('Разделы 3, 4, 5'!AD9:AD9),"=",SUM('Разделы 3, 4, 5'!I9:J9),"+",SUM('Разделы 3, 4, 5'!P9:S9),"+",SUM('Разделы 3, 4, 5'!Z9:AC9))</f>
        <v>0=0+0+0</v>
      </c>
    </row>
    <row r="295" spans="1:5" ht="25.5">
      <c r="A295" s="88">
        <f>IF((SUM('Разделы 3, 4, 5'!AD10:AD10)=SUM('Разделы 3, 4, 5'!I10:J10)+SUM('Разделы 3, 4, 5'!P10:S10)+SUM('Разделы 3, 4, 5'!Z10:AC10)),"","Неверно!")</f>
      </c>
      <c r="B295" s="89" t="s">
        <v>379</v>
      </c>
      <c r="C295" s="83" t="s">
        <v>381</v>
      </c>
      <c r="D295" s="83" t="s">
        <v>25</v>
      </c>
      <c r="E295" s="83" t="str">
        <f>CONCATENATE(SUM('Разделы 3, 4, 5'!AD10:AD10),"=",SUM('Разделы 3, 4, 5'!I10:J10),"+",SUM('Разделы 3, 4, 5'!P10:S10),"+",SUM('Разделы 3, 4, 5'!Z10:AC10))</f>
        <v>0=0+0+0</v>
      </c>
    </row>
    <row r="296" spans="1:5" ht="25.5">
      <c r="A296" s="88">
        <f>IF((SUM('Разделы 3, 4, 5'!AD11:AD11)=SUM('Разделы 3, 4, 5'!I11:J11)+SUM('Разделы 3, 4, 5'!P11:S11)+SUM('Разделы 3, 4, 5'!Z11:AC11)),"","Неверно!")</f>
      </c>
      <c r="B296" s="89" t="s">
        <v>379</v>
      </c>
      <c r="C296" s="83" t="s">
        <v>382</v>
      </c>
      <c r="D296" s="83" t="s">
        <v>25</v>
      </c>
      <c r="E296" s="83" t="str">
        <f>CONCATENATE(SUM('Разделы 3, 4, 5'!AD11:AD11),"=",SUM('Разделы 3, 4, 5'!I11:J11),"+",SUM('Разделы 3, 4, 5'!P11:S11),"+",SUM('Разделы 3, 4, 5'!Z11:AC11))</f>
        <v>0=0+0+0</v>
      </c>
    </row>
    <row r="297" spans="1:5" ht="25.5">
      <c r="A297" s="88">
        <f>IF((SUM('Разделы 3, 4, 5'!AD12:AD12)=SUM('Разделы 3, 4, 5'!I12:J12)+SUM('Разделы 3, 4, 5'!P12:S12)+SUM('Разделы 3, 4, 5'!Z12:AC12)),"","Неверно!")</f>
      </c>
      <c r="B297" s="89" t="s">
        <v>379</v>
      </c>
      <c r="C297" s="83" t="s">
        <v>383</v>
      </c>
      <c r="D297" s="83" t="s">
        <v>25</v>
      </c>
      <c r="E297" s="83" t="str">
        <f>CONCATENATE(SUM('Разделы 3, 4, 5'!AD12:AD12),"=",SUM('Разделы 3, 4, 5'!I12:J12),"+",SUM('Разделы 3, 4, 5'!P12:S12),"+",SUM('Разделы 3, 4, 5'!Z12:AC12))</f>
        <v>0=0+0+0</v>
      </c>
    </row>
    <row r="298" spans="1:5" ht="25.5">
      <c r="A298" s="88">
        <f>IF((SUM('Разделы 3, 4, 5'!AD13:AD13)=SUM('Разделы 3, 4, 5'!I13:J13)+SUM('Разделы 3, 4, 5'!P13:S13)+SUM('Разделы 3, 4, 5'!Z13:AC13)),"","Неверно!")</f>
      </c>
      <c r="B298" s="89" t="s">
        <v>379</v>
      </c>
      <c r="C298" s="83" t="s">
        <v>384</v>
      </c>
      <c r="D298" s="83" t="s">
        <v>25</v>
      </c>
      <c r="E298" s="83" t="str">
        <f>CONCATENATE(SUM('Разделы 3, 4, 5'!AD13:AD13),"=",SUM('Разделы 3, 4, 5'!I13:J13),"+",SUM('Разделы 3, 4, 5'!P13:S13),"+",SUM('Разделы 3, 4, 5'!Z13:AC13))</f>
        <v>0=0+0+0</v>
      </c>
    </row>
    <row r="299" spans="1:5" ht="25.5">
      <c r="A299" s="88">
        <f>IF((SUM('Разделы 3, 4, 5'!AD14:AD14)=SUM('Разделы 3, 4, 5'!I14:J14)+SUM('Разделы 3, 4, 5'!P14:S14)+SUM('Разделы 3, 4, 5'!Z14:AC14)),"","Неверно!")</f>
      </c>
      <c r="B299" s="89" t="s">
        <v>379</v>
      </c>
      <c r="C299" s="83" t="s">
        <v>385</v>
      </c>
      <c r="D299" s="83" t="s">
        <v>25</v>
      </c>
      <c r="E299" s="83" t="str">
        <f>CONCATENATE(SUM('Разделы 3, 4, 5'!AD14:AD14),"=",SUM('Разделы 3, 4, 5'!I14:J14),"+",SUM('Разделы 3, 4, 5'!P14:S14),"+",SUM('Разделы 3, 4, 5'!Z14:AC14))</f>
        <v>0=0+0+0</v>
      </c>
    </row>
    <row r="300" spans="1:5" ht="25.5">
      <c r="A300" s="88">
        <f>IF((SUM('Разделы 3, 4, 5'!AD15:AD15)=SUM('Разделы 3, 4, 5'!I15:J15)+SUM('Разделы 3, 4, 5'!P15:S15)+SUM('Разделы 3, 4, 5'!Z15:AC15)),"","Неверно!")</f>
      </c>
      <c r="B300" s="89" t="s">
        <v>379</v>
      </c>
      <c r="C300" s="83" t="s">
        <v>386</v>
      </c>
      <c r="D300" s="83" t="s">
        <v>25</v>
      </c>
      <c r="E300" s="83" t="str">
        <f>CONCATENATE(SUM('Разделы 3, 4, 5'!AD15:AD15),"=",SUM('Разделы 3, 4, 5'!I15:J15),"+",SUM('Разделы 3, 4, 5'!P15:S15),"+",SUM('Разделы 3, 4, 5'!Z15:AC15))</f>
        <v>0=0+0+0</v>
      </c>
    </row>
    <row r="301" spans="1:5" ht="25.5">
      <c r="A301" s="88">
        <f>IF((SUM('Разделы 3, 4, 5'!AD16:AD16)=SUM('Разделы 3, 4, 5'!I16:J16)+SUM('Разделы 3, 4, 5'!P16:S16)+SUM('Разделы 3, 4, 5'!Z16:AC16)),"","Неверно!")</f>
      </c>
      <c r="B301" s="89" t="s">
        <v>379</v>
      </c>
      <c r="C301" s="83" t="s">
        <v>387</v>
      </c>
      <c r="D301" s="83" t="s">
        <v>25</v>
      </c>
      <c r="E301" s="83" t="str">
        <f>CONCATENATE(SUM('Разделы 3, 4, 5'!AD16:AD16),"=",SUM('Разделы 3, 4, 5'!I16:J16),"+",SUM('Разделы 3, 4, 5'!P16:S16),"+",SUM('Разделы 3, 4, 5'!Z16:AC16))</f>
        <v>0=0+0+0</v>
      </c>
    </row>
    <row r="302" spans="1:5" ht="25.5">
      <c r="A302" s="88">
        <f>IF((SUM('Разделы 3, 4, 5'!AE26:AE26)=SUM('Разделы 3, 4, 5'!J26:K26)+SUM('Разделы 3, 4, 5'!Q26:T26)+SUM('Разделы 3, 4, 5'!AA26:AD26)),"","Неверно!")</f>
      </c>
      <c r="B302" s="89" t="s">
        <v>388</v>
      </c>
      <c r="C302" s="83" t="s">
        <v>389</v>
      </c>
      <c r="D302" s="83" t="s">
        <v>23</v>
      </c>
      <c r="E302" s="83" t="str">
        <f>CONCATENATE(SUM('Разделы 3, 4, 5'!AE26:AE26),"=",SUM('Разделы 3, 4, 5'!J26:K26),"+",SUM('Разделы 3, 4, 5'!Q26:T26),"+",SUM('Разделы 3, 4, 5'!AA26:AD26))</f>
        <v>0=0+0+0</v>
      </c>
    </row>
    <row r="303" spans="1:5" ht="25.5">
      <c r="A303" s="88">
        <f>IF((SUM('Разделы 3, 4, 5'!AE27:AE27)=SUM('Разделы 3, 4, 5'!J27:K27)+SUM('Разделы 3, 4, 5'!Q27:T27)+SUM('Разделы 3, 4, 5'!AA27:AD27)),"","Неверно!")</f>
      </c>
      <c r="B303" s="89" t="s">
        <v>388</v>
      </c>
      <c r="C303" s="83" t="s">
        <v>390</v>
      </c>
      <c r="D303" s="83" t="s">
        <v>23</v>
      </c>
      <c r="E303" s="83" t="str">
        <f>CONCATENATE(SUM('Разделы 3, 4, 5'!AE27:AE27),"=",SUM('Разделы 3, 4, 5'!J27:K27),"+",SUM('Разделы 3, 4, 5'!Q27:T27),"+",SUM('Разделы 3, 4, 5'!AA27:AD27))</f>
        <v>0=0+0+0</v>
      </c>
    </row>
    <row r="304" spans="1:5" ht="25.5">
      <c r="A304" s="88">
        <f>IF((SUM('Разделы 3, 4, 5'!AE28:AE28)=SUM('Разделы 3, 4, 5'!J28:K28)+SUM('Разделы 3, 4, 5'!Q28:T28)+SUM('Разделы 3, 4, 5'!AA28:AD28)),"","Неверно!")</f>
      </c>
      <c r="B304" s="89" t="s">
        <v>388</v>
      </c>
      <c r="C304" s="83" t="s">
        <v>391</v>
      </c>
      <c r="D304" s="83" t="s">
        <v>23</v>
      </c>
      <c r="E304" s="83" t="str">
        <f>CONCATENATE(SUM('Разделы 3, 4, 5'!AE28:AE28),"=",SUM('Разделы 3, 4, 5'!J28:K28),"+",SUM('Разделы 3, 4, 5'!Q28:T28),"+",SUM('Разделы 3, 4, 5'!AA28:AD28))</f>
        <v>0=0+0+0</v>
      </c>
    </row>
    <row r="305" spans="1:5" ht="25.5">
      <c r="A305" s="88">
        <f>IF((SUM('Разделы 3, 4, 5'!AE29:AE29)=SUM('Разделы 3, 4, 5'!J29:K29)+SUM('Разделы 3, 4, 5'!Q29:T29)+SUM('Разделы 3, 4, 5'!AA29:AD29)),"","Неверно!")</f>
      </c>
      <c r="B305" s="89" t="s">
        <v>388</v>
      </c>
      <c r="C305" s="83" t="s">
        <v>392</v>
      </c>
      <c r="D305" s="83" t="s">
        <v>23</v>
      </c>
      <c r="E305" s="83" t="str">
        <f>CONCATENATE(SUM('Разделы 3, 4, 5'!AE29:AE29),"=",SUM('Разделы 3, 4, 5'!J29:K29),"+",SUM('Разделы 3, 4, 5'!Q29:T29),"+",SUM('Разделы 3, 4, 5'!AA29:AD29))</f>
        <v>0=0+0+0</v>
      </c>
    </row>
    <row r="306" spans="1:5" ht="25.5">
      <c r="A306" s="88">
        <f>IF((SUM('Разделы 3, 4, 5'!AE30:AE30)=SUM('Разделы 3, 4, 5'!J30:K30)+SUM('Разделы 3, 4, 5'!Q30:T30)+SUM('Разделы 3, 4, 5'!AA30:AD30)),"","Неверно!")</f>
      </c>
      <c r="B306" s="89" t="s">
        <v>388</v>
      </c>
      <c r="C306" s="83" t="s">
        <v>393</v>
      </c>
      <c r="D306" s="83" t="s">
        <v>23</v>
      </c>
      <c r="E306" s="83" t="str">
        <f>CONCATENATE(SUM('Разделы 3, 4, 5'!AE30:AE30),"=",SUM('Разделы 3, 4, 5'!J30:K30),"+",SUM('Разделы 3, 4, 5'!Q30:T30),"+",SUM('Разделы 3, 4, 5'!AA30:AD30))</f>
        <v>0=0+0+0</v>
      </c>
    </row>
    <row r="307" spans="1:5" ht="25.5">
      <c r="A307" s="88">
        <f>IF((SUM('Разделы 3, 4, 5'!AE31:AE31)=SUM('Разделы 3, 4, 5'!J31:K31)+SUM('Разделы 3, 4, 5'!Q31:T31)+SUM('Разделы 3, 4, 5'!AA31:AD31)),"","Неверно!")</f>
      </c>
      <c r="B307" s="89" t="s">
        <v>388</v>
      </c>
      <c r="C307" s="83" t="s">
        <v>394</v>
      </c>
      <c r="D307" s="83" t="s">
        <v>23</v>
      </c>
      <c r="E307" s="83" t="str">
        <f>CONCATENATE(SUM('Разделы 3, 4, 5'!AE31:AE31),"=",SUM('Разделы 3, 4, 5'!J31:K31),"+",SUM('Разделы 3, 4, 5'!Q31:T31),"+",SUM('Разделы 3, 4, 5'!AA31:AD31))</f>
        <v>0=0+0+0</v>
      </c>
    </row>
    <row r="308" spans="1:5" ht="25.5">
      <c r="A308" s="88">
        <f>IF((SUM('Разделы 3, 4, 5'!AE32:AE32)=SUM('Разделы 3, 4, 5'!J32:K32)+SUM('Разделы 3, 4, 5'!Q32:T32)+SUM('Разделы 3, 4, 5'!AA32:AD32)),"","Неверно!")</f>
      </c>
      <c r="B308" s="89" t="s">
        <v>388</v>
      </c>
      <c r="C308" s="83" t="s">
        <v>395</v>
      </c>
      <c r="D308" s="83" t="s">
        <v>23</v>
      </c>
      <c r="E308" s="83" t="str">
        <f>CONCATENATE(SUM('Разделы 3, 4, 5'!AE32:AE32),"=",SUM('Разделы 3, 4, 5'!J32:K32),"+",SUM('Разделы 3, 4, 5'!Q32:T32),"+",SUM('Разделы 3, 4, 5'!AA32:AD32))</f>
        <v>0=0+0+0</v>
      </c>
    </row>
    <row r="309" spans="1:5" ht="12.75">
      <c r="A309" s="88">
        <f>IF((SUM('Разделы 3, 4, 5'!U26:U26)=0),"","Неверно!")</f>
      </c>
      <c r="B309" s="89" t="s">
        <v>397</v>
      </c>
      <c r="C309" s="83" t="s">
        <v>398</v>
      </c>
      <c r="D309" s="83" t="s">
        <v>30</v>
      </c>
      <c r="E309" s="83" t="str">
        <f>CONCATENATE(SUM('Разделы 3, 4, 5'!U26:U26),"=",0)</f>
        <v>0=0</v>
      </c>
    </row>
    <row r="310" spans="1:5" ht="12.75">
      <c r="A310" s="88">
        <f>IF((SUM('Разделы 3, 4, 5'!V26:V26)=0),"","Неверно!")</f>
      </c>
      <c r="B310" s="89" t="s">
        <v>397</v>
      </c>
      <c r="C310" s="83" t="s">
        <v>399</v>
      </c>
      <c r="D310" s="83" t="s">
        <v>30</v>
      </c>
      <c r="E310" s="83" t="str">
        <f>CONCATENATE(SUM('Разделы 3, 4, 5'!V26:V26),"=",0)</f>
        <v>0=0</v>
      </c>
    </row>
    <row r="311" spans="1:5" ht="12.75">
      <c r="A311" s="88">
        <f>IF((SUM('Разделы 3, 4, 5'!W26:W26)=0),"","Неверно!")</f>
      </c>
      <c r="B311" s="89" t="s">
        <v>397</v>
      </c>
      <c r="C311" s="83" t="s">
        <v>400</v>
      </c>
      <c r="D311" s="83" t="s">
        <v>30</v>
      </c>
      <c r="E311" s="83" t="str">
        <f>CONCATENATE(SUM('Разделы 3, 4, 5'!W26:W26),"=",0)</f>
        <v>0=0</v>
      </c>
    </row>
    <row r="312" spans="1:5" ht="12.75">
      <c r="A312" s="88">
        <f>IF((SUM('Разделы 3, 4, 5'!X26:X26)=0),"","Неверно!")</f>
      </c>
      <c r="B312" s="89" t="s">
        <v>397</v>
      </c>
      <c r="C312" s="83" t="s">
        <v>401</v>
      </c>
      <c r="D312" s="83" t="s">
        <v>30</v>
      </c>
      <c r="E312" s="83" t="str">
        <f>CONCATENATE(SUM('Разделы 3, 4, 5'!X26:X26),"=",0)</f>
        <v>0=0</v>
      </c>
    </row>
    <row r="313" spans="1:5" ht="12.75">
      <c r="A313" s="88">
        <f>IF((SUM('Разделы 3, 4, 5'!Y26:Y26)=0),"","Неверно!")</f>
      </c>
      <c r="B313" s="89" t="s">
        <v>397</v>
      </c>
      <c r="C313" s="83" t="s">
        <v>402</v>
      </c>
      <c r="D313" s="83" t="s">
        <v>30</v>
      </c>
      <c r="E313" s="83" t="str">
        <f>CONCATENATE(SUM('Разделы 3, 4, 5'!Y26:Y26),"=",0)</f>
        <v>0=0</v>
      </c>
    </row>
    <row r="314" spans="1:5" ht="12.75">
      <c r="A314" s="88">
        <f>IF((SUM('Разделы 3, 4, 5'!Z26:Z26)=0),"","Неверно!")</f>
      </c>
      <c r="B314" s="89" t="s">
        <v>397</v>
      </c>
      <c r="C314" s="83" t="s">
        <v>403</v>
      </c>
      <c r="D314" s="83" t="s">
        <v>30</v>
      </c>
      <c r="E314" s="83" t="str">
        <f>CONCATENATE(SUM('Разделы 3, 4, 5'!Z26:Z26),"=",0)</f>
        <v>0=0</v>
      </c>
    </row>
    <row r="315" spans="1:5" ht="12.75">
      <c r="A315" s="88">
        <f>IF((SUM('Разделы 3, 4, 5'!AA26:AA26)=0),"","Неверно!")</f>
      </c>
      <c r="B315" s="89" t="s">
        <v>397</v>
      </c>
      <c r="C315" s="83" t="s">
        <v>404</v>
      </c>
      <c r="D315" s="83" t="s">
        <v>30</v>
      </c>
      <c r="E315" s="83" t="str">
        <f>CONCATENATE(SUM('Разделы 3, 4, 5'!AA26:AA26),"=",0)</f>
        <v>0=0</v>
      </c>
    </row>
    <row r="316" spans="1:5" ht="12.75">
      <c r="A316" s="88">
        <f>IF((SUM('Разделы 3, 4, 5'!AB26:AB26)=0),"","Неверно!")</f>
      </c>
      <c r="B316" s="89" t="s">
        <v>397</v>
      </c>
      <c r="C316" s="83" t="s">
        <v>405</v>
      </c>
      <c r="D316" s="83" t="s">
        <v>30</v>
      </c>
      <c r="E316" s="83" t="str">
        <f>CONCATENATE(SUM('Разделы 3, 4, 5'!AB26:AB26),"=",0)</f>
        <v>0=0</v>
      </c>
    </row>
    <row r="317" spans="1:5" ht="12.75">
      <c r="A317" s="88">
        <f>IF((SUM('Разделы 3, 4, 5'!AC26:AC26)=0),"","Неверно!")</f>
      </c>
      <c r="B317" s="89" t="s">
        <v>397</v>
      </c>
      <c r="C317" s="83" t="s">
        <v>406</v>
      </c>
      <c r="D317" s="83" t="s">
        <v>30</v>
      </c>
      <c r="E317" s="83" t="str">
        <f>CONCATENATE(SUM('Разделы 3, 4, 5'!AC26:AC26),"=",0)</f>
        <v>0=0</v>
      </c>
    </row>
    <row r="318" spans="1:5" ht="12.75">
      <c r="A318" s="88">
        <f>IF((SUM('Разделы 3, 4, 5'!U27:U27)=0),"","Неверно!")</f>
      </c>
      <c r="B318" s="89" t="s">
        <v>397</v>
      </c>
      <c r="C318" s="83" t="s">
        <v>407</v>
      </c>
      <c r="D318" s="83" t="s">
        <v>30</v>
      </c>
      <c r="E318" s="83" t="str">
        <f>CONCATENATE(SUM('Разделы 3, 4, 5'!U27:U27),"=",0)</f>
        <v>0=0</v>
      </c>
    </row>
    <row r="319" spans="1:5" ht="12.75">
      <c r="A319" s="88">
        <f>IF((SUM('Разделы 3, 4, 5'!V27:V27)=0),"","Неверно!")</f>
      </c>
      <c r="B319" s="89" t="s">
        <v>397</v>
      </c>
      <c r="C319" s="83" t="s">
        <v>408</v>
      </c>
      <c r="D319" s="83" t="s">
        <v>30</v>
      </c>
      <c r="E319" s="83" t="str">
        <f>CONCATENATE(SUM('Разделы 3, 4, 5'!V27:V27),"=",0)</f>
        <v>0=0</v>
      </c>
    </row>
    <row r="320" spans="1:5" ht="12.75">
      <c r="A320" s="88">
        <f>IF((SUM('Разделы 3, 4, 5'!W27:W27)=0),"","Неверно!")</f>
      </c>
      <c r="B320" s="89" t="s">
        <v>397</v>
      </c>
      <c r="C320" s="83" t="s">
        <v>409</v>
      </c>
      <c r="D320" s="83" t="s">
        <v>30</v>
      </c>
      <c r="E320" s="83" t="str">
        <f>CONCATENATE(SUM('Разделы 3, 4, 5'!W27:W27),"=",0)</f>
        <v>0=0</v>
      </c>
    </row>
    <row r="321" spans="1:5" ht="12.75">
      <c r="A321" s="88">
        <f>IF((SUM('Разделы 3, 4, 5'!X27:X27)=0),"","Неверно!")</f>
      </c>
      <c r="B321" s="89" t="s">
        <v>397</v>
      </c>
      <c r="C321" s="83" t="s">
        <v>410</v>
      </c>
      <c r="D321" s="83" t="s">
        <v>30</v>
      </c>
      <c r="E321" s="83" t="str">
        <f>CONCATENATE(SUM('Разделы 3, 4, 5'!X27:X27),"=",0)</f>
        <v>0=0</v>
      </c>
    </row>
    <row r="322" spans="1:5" ht="12.75">
      <c r="A322" s="88">
        <f>IF((SUM('Разделы 3, 4, 5'!Y27:Y27)=0),"","Неверно!")</f>
      </c>
      <c r="B322" s="89" t="s">
        <v>397</v>
      </c>
      <c r="C322" s="83" t="s">
        <v>411</v>
      </c>
      <c r="D322" s="83" t="s">
        <v>30</v>
      </c>
      <c r="E322" s="83" t="str">
        <f>CONCATENATE(SUM('Разделы 3, 4, 5'!Y27:Y27),"=",0)</f>
        <v>0=0</v>
      </c>
    </row>
    <row r="323" spans="1:5" ht="12.75">
      <c r="A323" s="88">
        <f>IF((SUM('Разделы 3, 4, 5'!Z27:Z27)=0),"","Неверно!")</f>
      </c>
      <c r="B323" s="89" t="s">
        <v>397</v>
      </c>
      <c r="C323" s="83" t="s">
        <v>412</v>
      </c>
      <c r="D323" s="83" t="s">
        <v>30</v>
      </c>
      <c r="E323" s="83" t="str">
        <f>CONCATENATE(SUM('Разделы 3, 4, 5'!Z27:Z27),"=",0)</f>
        <v>0=0</v>
      </c>
    </row>
    <row r="324" spans="1:5" ht="12.75">
      <c r="A324" s="88">
        <f>IF((SUM('Разделы 3, 4, 5'!AA27:AA27)=0),"","Неверно!")</f>
      </c>
      <c r="B324" s="89" t="s">
        <v>397</v>
      </c>
      <c r="C324" s="83" t="s">
        <v>413</v>
      </c>
      <c r="D324" s="83" t="s">
        <v>30</v>
      </c>
      <c r="E324" s="83" t="str">
        <f>CONCATENATE(SUM('Разделы 3, 4, 5'!AA27:AA27),"=",0)</f>
        <v>0=0</v>
      </c>
    </row>
    <row r="325" spans="1:5" ht="12.75">
      <c r="A325" s="88">
        <f>IF((SUM('Разделы 3, 4, 5'!AB27:AB27)=0),"","Неверно!")</f>
      </c>
      <c r="B325" s="89" t="s">
        <v>397</v>
      </c>
      <c r="C325" s="83" t="s">
        <v>414</v>
      </c>
      <c r="D325" s="83" t="s">
        <v>30</v>
      </c>
      <c r="E325" s="83" t="str">
        <f>CONCATENATE(SUM('Разделы 3, 4, 5'!AB27:AB27),"=",0)</f>
        <v>0=0</v>
      </c>
    </row>
    <row r="326" spans="1:5" ht="12.75">
      <c r="A326" s="88">
        <f>IF((SUM('Разделы 3, 4, 5'!AC27:AC27)=0),"","Неверно!")</f>
      </c>
      <c r="B326" s="89" t="s">
        <v>397</v>
      </c>
      <c r="C326" s="83" t="s">
        <v>415</v>
      </c>
      <c r="D326" s="83" t="s">
        <v>30</v>
      </c>
      <c r="E326" s="83" t="str">
        <f>CONCATENATE(SUM('Разделы 3, 4, 5'!AC27:AC27),"=",0)</f>
        <v>0=0</v>
      </c>
    </row>
    <row r="327" spans="1:5" ht="12.75">
      <c r="A327" s="88">
        <f>IF((SUM('Разделы 3, 4, 5'!U28:U28)=0),"","Неверно!")</f>
      </c>
      <c r="B327" s="89" t="s">
        <v>397</v>
      </c>
      <c r="C327" s="83" t="s">
        <v>416</v>
      </c>
      <c r="D327" s="83" t="s">
        <v>30</v>
      </c>
      <c r="E327" s="83" t="str">
        <f>CONCATENATE(SUM('Разделы 3, 4, 5'!U28:U28),"=",0)</f>
        <v>0=0</v>
      </c>
    </row>
    <row r="328" spans="1:5" ht="12.75">
      <c r="A328" s="88">
        <f>IF((SUM('Разделы 3, 4, 5'!V28:V28)=0),"","Неверно!")</f>
      </c>
      <c r="B328" s="89" t="s">
        <v>397</v>
      </c>
      <c r="C328" s="83" t="s">
        <v>417</v>
      </c>
      <c r="D328" s="83" t="s">
        <v>30</v>
      </c>
      <c r="E328" s="83" t="str">
        <f>CONCATENATE(SUM('Разделы 3, 4, 5'!V28:V28),"=",0)</f>
        <v>0=0</v>
      </c>
    </row>
    <row r="329" spans="1:5" ht="12.75">
      <c r="A329" s="88">
        <f>IF((SUM('Разделы 3, 4, 5'!W28:W28)=0),"","Неверно!")</f>
      </c>
      <c r="B329" s="89" t="s">
        <v>397</v>
      </c>
      <c r="C329" s="83" t="s">
        <v>418</v>
      </c>
      <c r="D329" s="83" t="s">
        <v>30</v>
      </c>
      <c r="E329" s="83" t="str">
        <f>CONCATENATE(SUM('Разделы 3, 4, 5'!W28:W28),"=",0)</f>
        <v>0=0</v>
      </c>
    </row>
    <row r="330" spans="1:5" ht="12.75">
      <c r="A330" s="88">
        <f>IF((SUM('Разделы 3, 4, 5'!X28:X28)=0),"","Неверно!")</f>
      </c>
      <c r="B330" s="89" t="s">
        <v>397</v>
      </c>
      <c r="C330" s="83" t="s">
        <v>419</v>
      </c>
      <c r="D330" s="83" t="s">
        <v>30</v>
      </c>
      <c r="E330" s="83" t="str">
        <f>CONCATENATE(SUM('Разделы 3, 4, 5'!X28:X28),"=",0)</f>
        <v>0=0</v>
      </c>
    </row>
    <row r="331" spans="1:5" ht="12.75">
      <c r="A331" s="88">
        <f>IF((SUM('Разделы 3, 4, 5'!Y28:Y28)=0),"","Неверно!")</f>
      </c>
      <c r="B331" s="89" t="s">
        <v>397</v>
      </c>
      <c r="C331" s="83" t="s">
        <v>420</v>
      </c>
      <c r="D331" s="83" t="s">
        <v>30</v>
      </c>
      <c r="E331" s="83" t="str">
        <f>CONCATENATE(SUM('Разделы 3, 4, 5'!Y28:Y28),"=",0)</f>
        <v>0=0</v>
      </c>
    </row>
    <row r="332" spans="1:5" ht="12.75">
      <c r="A332" s="88">
        <f>IF((SUM('Разделы 3, 4, 5'!Z28:Z28)=0),"","Неверно!")</f>
      </c>
      <c r="B332" s="89" t="s">
        <v>397</v>
      </c>
      <c r="C332" s="83" t="s">
        <v>421</v>
      </c>
      <c r="D332" s="83" t="s">
        <v>30</v>
      </c>
      <c r="E332" s="83" t="str">
        <f>CONCATENATE(SUM('Разделы 3, 4, 5'!Z28:Z28),"=",0)</f>
        <v>0=0</v>
      </c>
    </row>
    <row r="333" spans="1:5" ht="12.75">
      <c r="A333" s="88">
        <f>IF((SUM('Разделы 3, 4, 5'!AA28:AA28)=0),"","Неверно!")</f>
      </c>
      <c r="B333" s="89" t="s">
        <v>397</v>
      </c>
      <c r="C333" s="83" t="s">
        <v>422</v>
      </c>
      <c r="D333" s="83" t="s">
        <v>30</v>
      </c>
      <c r="E333" s="83" t="str">
        <f>CONCATENATE(SUM('Разделы 3, 4, 5'!AA28:AA28),"=",0)</f>
        <v>0=0</v>
      </c>
    </row>
    <row r="334" spans="1:5" ht="12.75">
      <c r="A334" s="88">
        <f>IF((SUM('Разделы 3, 4, 5'!AB28:AB28)=0),"","Неверно!")</f>
      </c>
      <c r="B334" s="89" t="s">
        <v>397</v>
      </c>
      <c r="C334" s="83" t="s">
        <v>423</v>
      </c>
      <c r="D334" s="83" t="s">
        <v>30</v>
      </c>
      <c r="E334" s="83" t="str">
        <f>CONCATENATE(SUM('Разделы 3, 4, 5'!AB28:AB28),"=",0)</f>
        <v>0=0</v>
      </c>
    </row>
    <row r="335" spans="1:5" ht="12.75">
      <c r="A335" s="88">
        <f>IF((SUM('Разделы 3, 4, 5'!AC28:AC28)=0),"","Неверно!")</f>
      </c>
      <c r="B335" s="89" t="s">
        <v>397</v>
      </c>
      <c r="C335" s="83" t="s">
        <v>424</v>
      </c>
      <c r="D335" s="83" t="s">
        <v>30</v>
      </c>
      <c r="E335" s="83" t="str">
        <f>CONCATENATE(SUM('Разделы 3, 4, 5'!AC28:AC28),"=",0)</f>
        <v>0=0</v>
      </c>
    </row>
    <row r="336" spans="1:5" ht="12.75">
      <c r="A336" s="88">
        <f>IF((SUM('Разделы 3, 4, 5'!U29:U29)=0),"","Неверно!")</f>
      </c>
      <c r="B336" s="89" t="s">
        <v>397</v>
      </c>
      <c r="C336" s="83" t="s">
        <v>425</v>
      </c>
      <c r="D336" s="83" t="s">
        <v>30</v>
      </c>
      <c r="E336" s="83" t="str">
        <f>CONCATENATE(SUM('Разделы 3, 4, 5'!U29:U29),"=",0)</f>
        <v>0=0</v>
      </c>
    </row>
    <row r="337" spans="1:5" ht="12.75">
      <c r="A337" s="88">
        <f>IF((SUM('Разделы 3, 4, 5'!V29:V29)=0),"","Неверно!")</f>
      </c>
      <c r="B337" s="89" t="s">
        <v>397</v>
      </c>
      <c r="C337" s="83" t="s">
        <v>426</v>
      </c>
      <c r="D337" s="83" t="s">
        <v>30</v>
      </c>
      <c r="E337" s="83" t="str">
        <f>CONCATENATE(SUM('Разделы 3, 4, 5'!V29:V29),"=",0)</f>
        <v>0=0</v>
      </c>
    </row>
    <row r="338" spans="1:5" ht="12.75">
      <c r="A338" s="88">
        <f>IF((SUM('Разделы 3, 4, 5'!W29:W29)=0),"","Неверно!")</f>
      </c>
      <c r="B338" s="89" t="s">
        <v>397</v>
      </c>
      <c r="C338" s="83" t="s">
        <v>427</v>
      </c>
      <c r="D338" s="83" t="s">
        <v>30</v>
      </c>
      <c r="E338" s="83" t="str">
        <f>CONCATENATE(SUM('Разделы 3, 4, 5'!W29:W29),"=",0)</f>
        <v>0=0</v>
      </c>
    </row>
    <row r="339" spans="1:5" ht="12.75">
      <c r="A339" s="88">
        <f>IF((SUM('Разделы 3, 4, 5'!X29:X29)=0),"","Неверно!")</f>
      </c>
      <c r="B339" s="89" t="s">
        <v>397</v>
      </c>
      <c r="C339" s="83" t="s">
        <v>428</v>
      </c>
      <c r="D339" s="83" t="s">
        <v>30</v>
      </c>
      <c r="E339" s="83" t="str">
        <f>CONCATENATE(SUM('Разделы 3, 4, 5'!X29:X29),"=",0)</f>
        <v>0=0</v>
      </c>
    </row>
    <row r="340" spans="1:5" ht="12.75">
      <c r="A340" s="88">
        <f>IF((SUM('Разделы 3, 4, 5'!Y29:Y29)=0),"","Неверно!")</f>
      </c>
      <c r="B340" s="89" t="s">
        <v>397</v>
      </c>
      <c r="C340" s="83" t="s">
        <v>429</v>
      </c>
      <c r="D340" s="83" t="s">
        <v>30</v>
      </c>
      <c r="E340" s="83" t="str">
        <f>CONCATENATE(SUM('Разделы 3, 4, 5'!Y29:Y29),"=",0)</f>
        <v>0=0</v>
      </c>
    </row>
    <row r="341" spans="1:5" ht="12.75">
      <c r="A341" s="88">
        <f>IF((SUM('Разделы 3, 4, 5'!Z29:Z29)=0),"","Неверно!")</f>
      </c>
      <c r="B341" s="89" t="s">
        <v>397</v>
      </c>
      <c r="C341" s="83" t="s">
        <v>430</v>
      </c>
      <c r="D341" s="83" t="s">
        <v>30</v>
      </c>
      <c r="E341" s="83" t="str">
        <f>CONCATENATE(SUM('Разделы 3, 4, 5'!Z29:Z29),"=",0)</f>
        <v>0=0</v>
      </c>
    </row>
    <row r="342" spans="1:5" ht="12.75">
      <c r="A342" s="88">
        <f>IF((SUM('Разделы 3, 4, 5'!AA29:AA29)=0),"","Неверно!")</f>
      </c>
      <c r="B342" s="89" t="s">
        <v>397</v>
      </c>
      <c r="C342" s="83" t="s">
        <v>431</v>
      </c>
      <c r="D342" s="83" t="s">
        <v>30</v>
      </c>
      <c r="E342" s="83" t="str">
        <f>CONCATENATE(SUM('Разделы 3, 4, 5'!AA29:AA29),"=",0)</f>
        <v>0=0</v>
      </c>
    </row>
    <row r="343" spans="1:5" ht="12.75">
      <c r="A343" s="88">
        <f>IF((SUM('Разделы 3, 4, 5'!AB29:AB29)=0),"","Неверно!")</f>
      </c>
      <c r="B343" s="89" t="s">
        <v>397</v>
      </c>
      <c r="C343" s="83" t="s">
        <v>432</v>
      </c>
      <c r="D343" s="83" t="s">
        <v>30</v>
      </c>
      <c r="E343" s="83" t="str">
        <f>CONCATENATE(SUM('Разделы 3, 4, 5'!AB29:AB29),"=",0)</f>
        <v>0=0</v>
      </c>
    </row>
    <row r="344" spans="1:5" ht="12.75">
      <c r="A344" s="88">
        <f>IF((SUM('Разделы 3, 4, 5'!AC29:AC29)=0),"","Неверно!")</f>
      </c>
      <c r="B344" s="89" t="s">
        <v>397</v>
      </c>
      <c r="C344" s="83" t="s">
        <v>433</v>
      </c>
      <c r="D344" s="83" t="s">
        <v>30</v>
      </c>
      <c r="E344" s="83" t="str">
        <f>CONCATENATE(SUM('Разделы 3, 4, 5'!AC29:AC29),"=",0)</f>
        <v>0=0</v>
      </c>
    </row>
    <row r="345" spans="1:5" ht="12.75">
      <c r="A345" s="88">
        <f>IF((SUM('Разделы 3, 4, 5'!U30:U30)=0),"","Неверно!")</f>
      </c>
      <c r="B345" s="89" t="s">
        <v>397</v>
      </c>
      <c r="C345" s="83" t="s">
        <v>434</v>
      </c>
      <c r="D345" s="83" t="s">
        <v>30</v>
      </c>
      <c r="E345" s="83" t="str">
        <f>CONCATENATE(SUM('Разделы 3, 4, 5'!U30:U30),"=",0)</f>
        <v>0=0</v>
      </c>
    </row>
    <row r="346" spans="1:5" ht="12.75">
      <c r="A346" s="88">
        <f>IF((SUM('Разделы 3, 4, 5'!V30:V30)=0),"","Неверно!")</f>
      </c>
      <c r="B346" s="89" t="s">
        <v>397</v>
      </c>
      <c r="C346" s="83" t="s">
        <v>435</v>
      </c>
      <c r="D346" s="83" t="s">
        <v>30</v>
      </c>
      <c r="E346" s="83" t="str">
        <f>CONCATENATE(SUM('Разделы 3, 4, 5'!V30:V30),"=",0)</f>
        <v>0=0</v>
      </c>
    </row>
    <row r="347" spans="1:5" ht="12.75">
      <c r="A347" s="88">
        <f>IF((SUM('Разделы 3, 4, 5'!W30:W30)=0),"","Неверно!")</f>
      </c>
      <c r="B347" s="89" t="s">
        <v>397</v>
      </c>
      <c r="C347" s="83" t="s">
        <v>436</v>
      </c>
      <c r="D347" s="83" t="s">
        <v>30</v>
      </c>
      <c r="E347" s="83" t="str">
        <f>CONCATENATE(SUM('Разделы 3, 4, 5'!W30:W30),"=",0)</f>
        <v>0=0</v>
      </c>
    </row>
    <row r="348" spans="1:5" ht="12.75">
      <c r="A348" s="88">
        <f>IF((SUM('Разделы 3, 4, 5'!X30:X30)=0),"","Неверно!")</f>
      </c>
      <c r="B348" s="89" t="s">
        <v>397</v>
      </c>
      <c r="C348" s="83" t="s">
        <v>437</v>
      </c>
      <c r="D348" s="83" t="s">
        <v>30</v>
      </c>
      <c r="E348" s="83" t="str">
        <f>CONCATENATE(SUM('Разделы 3, 4, 5'!X30:X30),"=",0)</f>
        <v>0=0</v>
      </c>
    </row>
    <row r="349" spans="1:5" ht="12.75">
      <c r="A349" s="88">
        <f>IF((SUM('Разделы 3, 4, 5'!Y30:Y30)=0),"","Неверно!")</f>
      </c>
      <c r="B349" s="89" t="s">
        <v>397</v>
      </c>
      <c r="C349" s="83" t="s">
        <v>438</v>
      </c>
      <c r="D349" s="83" t="s">
        <v>30</v>
      </c>
      <c r="E349" s="83" t="str">
        <f>CONCATENATE(SUM('Разделы 3, 4, 5'!Y30:Y30),"=",0)</f>
        <v>0=0</v>
      </c>
    </row>
    <row r="350" spans="1:5" ht="12.75">
      <c r="A350" s="88">
        <f>IF((SUM('Разделы 3, 4, 5'!Z30:Z30)=0),"","Неверно!")</f>
      </c>
      <c r="B350" s="89" t="s">
        <v>397</v>
      </c>
      <c r="C350" s="83" t="s">
        <v>439</v>
      </c>
      <c r="D350" s="83" t="s">
        <v>30</v>
      </c>
      <c r="E350" s="83" t="str">
        <f>CONCATENATE(SUM('Разделы 3, 4, 5'!Z30:Z30),"=",0)</f>
        <v>0=0</v>
      </c>
    </row>
    <row r="351" spans="1:5" ht="12.75">
      <c r="A351" s="88">
        <f>IF((SUM('Разделы 3, 4, 5'!AA30:AA30)=0),"","Неверно!")</f>
      </c>
      <c r="B351" s="89" t="s">
        <v>397</v>
      </c>
      <c r="C351" s="83" t="s">
        <v>440</v>
      </c>
      <c r="D351" s="83" t="s">
        <v>30</v>
      </c>
      <c r="E351" s="83" t="str">
        <f>CONCATENATE(SUM('Разделы 3, 4, 5'!AA30:AA30),"=",0)</f>
        <v>0=0</v>
      </c>
    </row>
    <row r="352" spans="1:5" ht="12.75">
      <c r="A352" s="88">
        <f>IF((SUM('Разделы 3, 4, 5'!AB30:AB30)=0),"","Неверно!")</f>
      </c>
      <c r="B352" s="89" t="s">
        <v>397</v>
      </c>
      <c r="C352" s="83" t="s">
        <v>441</v>
      </c>
      <c r="D352" s="83" t="s">
        <v>30</v>
      </c>
      <c r="E352" s="83" t="str">
        <f>CONCATENATE(SUM('Разделы 3, 4, 5'!AB30:AB30),"=",0)</f>
        <v>0=0</v>
      </c>
    </row>
    <row r="353" spans="1:5" ht="12.75">
      <c r="A353" s="88">
        <f>IF((SUM('Разделы 3, 4, 5'!AC30:AC30)=0),"","Неверно!")</f>
      </c>
      <c r="B353" s="89" t="s">
        <v>397</v>
      </c>
      <c r="C353" s="83" t="s">
        <v>442</v>
      </c>
      <c r="D353" s="83" t="s">
        <v>30</v>
      </c>
      <c r="E353" s="83" t="str">
        <f>CONCATENATE(SUM('Разделы 3, 4, 5'!AC30:AC30),"=",0)</f>
        <v>0=0</v>
      </c>
    </row>
    <row r="354" spans="1:5" ht="12.75">
      <c r="A354" s="88">
        <f>IF((SUM('Разделы 3, 4, 5'!U31:U31)=0),"","Неверно!")</f>
      </c>
      <c r="B354" s="89" t="s">
        <v>397</v>
      </c>
      <c r="C354" s="83" t="s">
        <v>443</v>
      </c>
      <c r="D354" s="83" t="s">
        <v>30</v>
      </c>
      <c r="E354" s="83" t="str">
        <f>CONCATENATE(SUM('Разделы 3, 4, 5'!U31:U31),"=",0)</f>
        <v>0=0</v>
      </c>
    </row>
    <row r="355" spans="1:5" ht="12.75">
      <c r="A355" s="88">
        <f>IF((SUM('Разделы 3, 4, 5'!V31:V31)=0),"","Неверно!")</f>
      </c>
      <c r="B355" s="89" t="s">
        <v>397</v>
      </c>
      <c r="C355" s="83" t="s">
        <v>444</v>
      </c>
      <c r="D355" s="83" t="s">
        <v>30</v>
      </c>
      <c r="E355" s="83" t="str">
        <f>CONCATENATE(SUM('Разделы 3, 4, 5'!V31:V31),"=",0)</f>
        <v>0=0</v>
      </c>
    </row>
    <row r="356" spans="1:5" ht="12.75">
      <c r="A356" s="88">
        <f>IF((SUM('Разделы 3, 4, 5'!W31:W31)=0),"","Неверно!")</f>
      </c>
      <c r="B356" s="89" t="s">
        <v>397</v>
      </c>
      <c r="C356" s="83" t="s">
        <v>445</v>
      </c>
      <c r="D356" s="83" t="s">
        <v>30</v>
      </c>
      <c r="E356" s="83" t="str">
        <f>CONCATENATE(SUM('Разделы 3, 4, 5'!W31:W31),"=",0)</f>
        <v>0=0</v>
      </c>
    </row>
    <row r="357" spans="1:5" ht="12.75">
      <c r="A357" s="88">
        <f>IF((SUM('Разделы 3, 4, 5'!X31:X31)=0),"","Неверно!")</f>
      </c>
      <c r="B357" s="89" t="s">
        <v>397</v>
      </c>
      <c r="C357" s="83" t="s">
        <v>446</v>
      </c>
      <c r="D357" s="83" t="s">
        <v>30</v>
      </c>
      <c r="E357" s="83" t="str">
        <f>CONCATENATE(SUM('Разделы 3, 4, 5'!X31:X31),"=",0)</f>
        <v>0=0</v>
      </c>
    </row>
    <row r="358" spans="1:5" ht="12.75">
      <c r="A358" s="88">
        <f>IF((SUM('Разделы 3, 4, 5'!Y31:Y31)=0),"","Неверно!")</f>
      </c>
      <c r="B358" s="89" t="s">
        <v>397</v>
      </c>
      <c r="C358" s="83" t="s">
        <v>447</v>
      </c>
      <c r="D358" s="83" t="s">
        <v>30</v>
      </c>
      <c r="E358" s="83" t="str">
        <f>CONCATENATE(SUM('Разделы 3, 4, 5'!Y31:Y31),"=",0)</f>
        <v>0=0</v>
      </c>
    </row>
    <row r="359" spans="1:5" ht="12.75">
      <c r="A359" s="88">
        <f>IF((SUM('Разделы 3, 4, 5'!Z31:Z31)=0),"","Неверно!")</f>
      </c>
      <c r="B359" s="89" t="s">
        <v>397</v>
      </c>
      <c r="C359" s="83" t="s">
        <v>448</v>
      </c>
      <c r="D359" s="83" t="s">
        <v>30</v>
      </c>
      <c r="E359" s="83" t="str">
        <f>CONCATENATE(SUM('Разделы 3, 4, 5'!Z31:Z31),"=",0)</f>
        <v>0=0</v>
      </c>
    </row>
    <row r="360" spans="1:5" ht="12.75">
      <c r="A360" s="88">
        <f>IF((SUM('Разделы 3, 4, 5'!AA31:AA31)=0),"","Неверно!")</f>
      </c>
      <c r="B360" s="89" t="s">
        <v>397</v>
      </c>
      <c r="C360" s="83" t="s">
        <v>449</v>
      </c>
      <c r="D360" s="83" t="s">
        <v>30</v>
      </c>
      <c r="E360" s="83" t="str">
        <f>CONCATENATE(SUM('Разделы 3, 4, 5'!AA31:AA31),"=",0)</f>
        <v>0=0</v>
      </c>
    </row>
    <row r="361" spans="1:5" ht="12.75">
      <c r="A361" s="88">
        <f>IF((SUM('Разделы 3, 4, 5'!AB31:AB31)=0),"","Неверно!")</f>
      </c>
      <c r="B361" s="89" t="s">
        <v>397</v>
      </c>
      <c r="C361" s="83" t="s">
        <v>450</v>
      </c>
      <c r="D361" s="83" t="s">
        <v>30</v>
      </c>
      <c r="E361" s="83" t="str">
        <f>CONCATENATE(SUM('Разделы 3, 4, 5'!AB31:AB31),"=",0)</f>
        <v>0=0</v>
      </c>
    </row>
    <row r="362" spans="1:5" ht="12.75">
      <c r="A362" s="88">
        <f>IF((SUM('Разделы 3, 4, 5'!AC31:AC31)=0),"","Неверно!")</f>
      </c>
      <c r="B362" s="89" t="s">
        <v>397</v>
      </c>
      <c r="C362" s="83" t="s">
        <v>451</v>
      </c>
      <c r="D362" s="83" t="s">
        <v>30</v>
      </c>
      <c r="E362" s="83" t="str">
        <f>CONCATENATE(SUM('Разделы 3, 4, 5'!AC31:AC31),"=",0)</f>
        <v>0=0</v>
      </c>
    </row>
    <row r="363" spans="1:5" ht="12.75">
      <c r="A363" s="88">
        <f>IF((SUM('Разделы 3, 4, 5'!U32:U32)=0),"","Неверно!")</f>
      </c>
      <c r="B363" s="89" t="s">
        <v>397</v>
      </c>
      <c r="C363" s="83" t="s">
        <v>452</v>
      </c>
      <c r="D363" s="83" t="s">
        <v>30</v>
      </c>
      <c r="E363" s="83" t="str">
        <f>CONCATENATE(SUM('Разделы 3, 4, 5'!U32:U32),"=",0)</f>
        <v>0=0</v>
      </c>
    </row>
    <row r="364" spans="1:5" ht="12.75">
      <c r="A364" s="88">
        <f>IF((SUM('Разделы 3, 4, 5'!V32:V32)=0),"","Неверно!")</f>
      </c>
      <c r="B364" s="89" t="s">
        <v>397</v>
      </c>
      <c r="C364" s="83" t="s">
        <v>453</v>
      </c>
      <c r="D364" s="83" t="s">
        <v>30</v>
      </c>
      <c r="E364" s="83" t="str">
        <f>CONCATENATE(SUM('Разделы 3, 4, 5'!V32:V32),"=",0)</f>
        <v>0=0</v>
      </c>
    </row>
    <row r="365" spans="1:5" ht="12.75">
      <c r="A365" s="88">
        <f>IF((SUM('Разделы 3, 4, 5'!W32:W32)=0),"","Неверно!")</f>
      </c>
      <c r="B365" s="89" t="s">
        <v>397</v>
      </c>
      <c r="C365" s="83" t="s">
        <v>454</v>
      </c>
      <c r="D365" s="83" t="s">
        <v>30</v>
      </c>
      <c r="E365" s="83" t="str">
        <f>CONCATENATE(SUM('Разделы 3, 4, 5'!W32:W32),"=",0)</f>
        <v>0=0</v>
      </c>
    </row>
    <row r="366" spans="1:5" ht="12.75">
      <c r="A366" s="88">
        <f>IF((SUM('Разделы 3, 4, 5'!X32:X32)=0),"","Неверно!")</f>
      </c>
      <c r="B366" s="89" t="s">
        <v>397</v>
      </c>
      <c r="C366" s="83" t="s">
        <v>455</v>
      </c>
      <c r="D366" s="83" t="s">
        <v>30</v>
      </c>
      <c r="E366" s="83" t="str">
        <f>CONCATENATE(SUM('Разделы 3, 4, 5'!X32:X32),"=",0)</f>
        <v>0=0</v>
      </c>
    </row>
    <row r="367" spans="1:5" ht="12.75">
      <c r="A367" s="88">
        <f>IF((SUM('Разделы 3, 4, 5'!Y32:Y32)=0),"","Неверно!")</f>
      </c>
      <c r="B367" s="89" t="s">
        <v>397</v>
      </c>
      <c r="C367" s="83" t="s">
        <v>456</v>
      </c>
      <c r="D367" s="83" t="s">
        <v>30</v>
      </c>
      <c r="E367" s="83" t="str">
        <f>CONCATENATE(SUM('Разделы 3, 4, 5'!Y32:Y32),"=",0)</f>
        <v>0=0</v>
      </c>
    </row>
    <row r="368" spans="1:5" ht="12.75">
      <c r="A368" s="88">
        <f>IF((SUM('Разделы 3, 4, 5'!Z32:Z32)=0),"","Неверно!")</f>
      </c>
      <c r="B368" s="89" t="s">
        <v>397</v>
      </c>
      <c r="C368" s="83" t="s">
        <v>457</v>
      </c>
      <c r="D368" s="83" t="s">
        <v>30</v>
      </c>
      <c r="E368" s="83" t="str">
        <f>CONCATENATE(SUM('Разделы 3, 4, 5'!Z32:Z32),"=",0)</f>
        <v>0=0</v>
      </c>
    </row>
    <row r="369" spans="1:5" ht="12.75">
      <c r="A369" s="88">
        <f>IF((SUM('Разделы 3, 4, 5'!AA32:AA32)=0),"","Неверно!")</f>
      </c>
      <c r="B369" s="89" t="s">
        <v>397</v>
      </c>
      <c r="C369" s="83" t="s">
        <v>458</v>
      </c>
      <c r="D369" s="83" t="s">
        <v>30</v>
      </c>
      <c r="E369" s="83" t="str">
        <f>CONCATENATE(SUM('Разделы 3, 4, 5'!AA32:AA32),"=",0)</f>
        <v>0=0</v>
      </c>
    </row>
    <row r="370" spans="1:5" ht="12.75">
      <c r="A370" s="88">
        <f>IF((SUM('Разделы 3, 4, 5'!AB32:AB32)=0),"","Неверно!")</f>
      </c>
      <c r="B370" s="89" t="s">
        <v>397</v>
      </c>
      <c r="C370" s="83" t="s">
        <v>459</v>
      </c>
      <c r="D370" s="83" t="s">
        <v>30</v>
      </c>
      <c r="E370" s="83" t="str">
        <f>CONCATENATE(SUM('Разделы 3, 4, 5'!AB32:AB32),"=",0)</f>
        <v>0=0</v>
      </c>
    </row>
    <row r="371" spans="1:5" ht="12.75">
      <c r="A371" s="88">
        <f>IF((SUM('Разделы 3, 4, 5'!AC32:AC32)=0),"","Неверно!")</f>
      </c>
      <c r="B371" s="89" t="s">
        <v>397</v>
      </c>
      <c r="C371" s="83" t="s">
        <v>460</v>
      </c>
      <c r="D371" s="83" t="s">
        <v>30</v>
      </c>
      <c r="E371" s="83" t="str">
        <f>CONCATENATE(SUM('Разделы 3, 4, 5'!AC32:AC32),"=",0)</f>
        <v>0=0</v>
      </c>
    </row>
    <row r="372" spans="1:5" ht="12.75">
      <c r="A372" s="88">
        <f>IF((SUM('Разделы 3, 4, 5'!E15:E15)=0),"","Неверно!")</f>
      </c>
      <c r="B372" s="89" t="s">
        <v>461</v>
      </c>
      <c r="C372" s="83" t="s">
        <v>462</v>
      </c>
      <c r="D372" s="83" t="s">
        <v>26</v>
      </c>
      <c r="E372" s="83" t="str">
        <f>CONCATENATE(SUM('Разделы 3, 4, 5'!E15:E15),"=",0)</f>
        <v>0=0</v>
      </c>
    </row>
    <row r="373" spans="1:5" ht="12.75">
      <c r="A373" s="88">
        <f>IF((SUM('Разделы 3, 4, 5'!N15:N15)=0),"","Неверно!")</f>
      </c>
      <c r="B373" s="89" t="s">
        <v>461</v>
      </c>
      <c r="C373" s="83" t="s">
        <v>463</v>
      </c>
      <c r="D373" s="83" t="s">
        <v>26</v>
      </c>
      <c r="E373" s="83" t="str">
        <f>CONCATENATE(SUM('Разделы 3, 4, 5'!N15:N15),"=",0)</f>
        <v>0=0</v>
      </c>
    </row>
    <row r="374" spans="1:5" ht="12.75">
      <c r="A374" s="88">
        <f>IF((SUM('Разделы 3, 4, 5'!O15:O15)=0),"","Неверно!")</f>
      </c>
      <c r="B374" s="89" t="s">
        <v>461</v>
      </c>
      <c r="C374" s="83" t="s">
        <v>464</v>
      </c>
      <c r="D374" s="83" t="s">
        <v>26</v>
      </c>
      <c r="E374" s="83" t="str">
        <f>CONCATENATE(SUM('Разделы 3, 4, 5'!O15:O15),"=",0)</f>
        <v>0=0</v>
      </c>
    </row>
    <row r="375" spans="1:5" ht="12.75">
      <c r="A375" s="88">
        <f>IF((SUM('Разделы 3, 4, 5'!P15:P15)=0),"","Неверно!")</f>
      </c>
      <c r="B375" s="89" t="s">
        <v>461</v>
      </c>
      <c r="C375" s="83" t="s">
        <v>465</v>
      </c>
      <c r="D375" s="83" t="s">
        <v>26</v>
      </c>
      <c r="E375" s="83" t="str">
        <f>CONCATENATE(SUM('Разделы 3, 4, 5'!P15:P15),"=",0)</f>
        <v>0=0</v>
      </c>
    </row>
    <row r="376" spans="1:5" ht="12.75">
      <c r="A376" s="88">
        <f>IF((SUM('Разделы 3, 4, 5'!Q15:Q15)=0),"","Неверно!")</f>
      </c>
      <c r="B376" s="89" t="s">
        <v>461</v>
      </c>
      <c r="C376" s="83" t="s">
        <v>466</v>
      </c>
      <c r="D376" s="83" t="s">
        <v>26</v>
      </c>
      <c r="E376" s="83" t="str">
        <f>CONCATENATE(SUM('Разделы 3, 4, 5'!Q15:Q15),"=",0)</f>
        <v>0=0</v>
      </c>
    </row>
    <row r="377" spans="1:5" ht="12.75">
      <c r="A377" s="88">
        <f>IF((SUM('Разделы 3, 4, 5'!R15:R15)=0),"","Неверно!")</f>
      </c>
      <c r="B377" s="89" t="s">
        <v>461</v>
      </c>
      <c r="C377" s="83" t="s">
        <v>467</v>
      </c>
      <c r="D377" s="83" t="s">
        <v>26</v>
      </c>
      <c r="E377" s="83" t="str">
        <f>CONCATENATE(SUM('Разделы 3, 4, 5'!R15:R15),"=",0)</f>
        <v>0=0</v>
      </c>
    </row>
    <row r="378" spans="1:5" ht="12.75">
      <c r="A378" s="88">
        <f>IF((SUM('Разделы 3, 4, 5'!S15:S15)=0),"","Неверно!")</f>
      </c>
      <c r="B378" s="89" t="s">
        <v>461</v>
      </c>
      <c r="C378" s="83" t="s">
        <v>468</v>
      </c>
      <c r="D378" s="83" t="s">
        <v>26</v>
      </c>
      <c r="E378" s="83" t="str">
        <f>CONCATENATE(SUM('Разделы 3, 4, 5'!S15:S15),"=",0)</f>
        <v>0=0</v>
      </c>
    </row>
    <row r="379" spans="1:5" ht="12.75">
      <c r="A379" s="88">
        <f>IF((SUM('Разделы 3, 4, 5'!T15:T15)=0),"","Неверно!")</f>
      </c>
      <c r="B379" s="89" t="s">
        <v>461</v>
      </c>
      <c r="C379" s="83" t="s">
        <v>469</v>
      </c>
      <c r="D379" s="83" t="s">
        <v>26</v>
      </c>
      <c r="E379" s="83" t="str">
        <f>CONCATENATE(SUM('Разделы 3, 4, 5'!T15:T15),"=",0)</f>
        <v>0=0</v>
      </c>
    </row>
    <row r="380" spans="1:5" ht="12.75">
      <c r="A380" s="88">
        <f>IF((SUM('Разделы 3, 4, 5'!U15:U15)=0),"","Неверно!")</f>
      </c>
      <c r="B380" s="89" t="s">
        <v>461</v>
      </c>
      <c r="C380" s="83" t="s">
        <v>470</v>
      </c>
      <c r="D380" s="83" t="s">
        <v>26</v>
      </c>
      <c r="E380" s="83" t="str">
        <f>CONCATENATE(SUM('Разделы 3, 4, 5'!U15:U15),"=",0)</f>
        <v>0=0</v>
      </c>
    </row>
    <row r="381" spans="1:5" ht="12.75">
      <c r="A381" s="88">
        <f>IF((SUM('Разделы 3, 4, 5'!V15:V15)=0),"","Неверно!")</f>
      </c>
      <c r="B381" s="89" t="s">
        <v>461</v>
      </c>
      <c r="C381" s="83" t="s">
        <v>471</v>
      </c>
      <c r="D381" s="83" t="s">
        <v>26</v>
      </c>
      <c r="E381" s="83" t="str">
        <f>CONCATENATE(SUM('Разделы 3, 4, 5'!V15:V15),"=",0)</f>
        <v>0=0</v>
      </c>
    </row>
    <row r="382" spans="1:5" ht="12.75">
      <c r="A382" s="88">
        <f>IF((SUM('Разделы 3, 4, 5'!W15:W15)=0),"","Неверно!")</f>
      </c>
      <c r="B382" s="89" t="s">
        <v>461</v>
      </c>
      <c r="C382" s="83" t="s">
        <v>472</v>
      </c>
      <c r="D382" s="83" t="s">
        <v>26</v>
      </c>
      <c r="E382" s="83" t="str">
        <f>CONCATENATE(SUM('Разделы 3, 4, 5'!W15:W15),"=",0)</f>
        <v>0=0</v>
      </c>
    </row>
    <row r="383" spans="1:5" ht="12.75">
      <c r="A383" s="88">
        <f>IF((SUM('Разделы 3, 4, 5'!F15:F15)=0),"","Неверно!")</f>
      </c>
      <c r="B383" s="89" t="s">
        <v>461</v>
      </c>
      <c r="C383" s="83" t="s">
        <v>473</v>
      </c>
      <c r="D383" s="83" t="s">
        <v>26</v>
      </c>
      <c r="E383" s="83" t="str">
        <f>CONCATENATE(SUM('Разделы 3, 4, 5'!F15:F15),"=",0)</f>
        <v>0=0</v>
      </c>
    </row>
    <row r="384" spans="1:5" ht="12.75">
      <c r="A384" s="88">
        <f>IF((SUM('Разделы 3, 4, 5'!X15:X15)=0),"","Неверно!")</f>
      </c>
      <c r="B384" s="89" t="s">
        <v>461</v>
      </c>
      <c r="C384" s="83" t="s">
        <v>474</v>
      </c>
      <c r="D384" s="83" t="s">
        <v>26</v>
      </c>
      <c r="E384" s="83" t="str">
        <f>CONCATENATE(SUM('Разделы 3, 4, 5'!X15:X15),"=",0)</f>
        <v>0=0</v>
      </c>
    </row>
    <row r="385" spans="1:5" ht="12.75">
      <c r="A385" s="88">
        <f>IF((SUM('Разделы 3, 4, 5'!Y15:Y15)=0),"","Неверно!")</f>
      </c>
      <c r="B385" s="89" t="s">
        <v>461</v>
      </c>
      <c r="C385" s="83" t="s">
        <v>475</v>
      </c>
      <c r="D385" s="83" t="s">
        <v>26</v>
      </c>
      <c r="E385" s="83" t="str">
        <f>CONCATENATE(SUM('Разделы 3, 4, 5'!Y15:Y15),"=",0)</f>
        <v>0=0</v>
      </c>
    </row>
    <row r="386" spans="1:5" ht="12.75">
      <c r="A386" s="88">
        <f>IF((SUM('Разделы 3, 4, 5'!Z15:Z15)=0),"","Неверно!")</f>
      </c>
      <c r="B386" s="89" t="s">
        <v>461</v>
      </c>
      <c r="C386" s="83" t="s">
        <v>476</v>
      </c>
      <c r="D386" s="83" t="s">
        <v>26</v>
      </c>
      <c r="E386" s="83" t="str">
        <f>CONCATENATE(SUM('Разделы 3, 4, 5'!Z15:Z15),"=",0)</f>
        <v>0=0</v>
      </c>
    </row>
    <row r="387" spans="1:5" ht="12.75">
      <c r="A387" s="88">
        <f>IF((SUM('Разделы 3, 4, 5'!AA15:AA15)=0),"","Неверно!")</f>
      </c>
      <c r="B387" s="89" t="s">
        <v>461</v>
      </c>
      <c r="C387" s="83" t="s">
        <v>477</v>
      </c>
      <c r="D387" s="83" t="s">
        <v>26</v>
      </c>
      <c r="E387" s="83" t="str">
        <f>CONCATENATE(SUM('Разделы 3, 4, 5'!AA15:AA15),"=",0)</f>
        <v>0=0</v>
      </c>
    </row>
    <row r="388" spans="1:5" ht="12.75">
      <c r="A388" s="88">
        <f>IF((SUM('Разделы 3, 4, 5'!AB15:AB15)=0),"","Неверно!")</f>
      </c>
      <c r="B388" s="89" t="s">
        <v>461</v>
      </c>
      <c r="C388" s="83" t="s">
        <v>478</v>
      </c>
      <c r="D388" s="83" t="s">
        <v>26</v>
      </c>
      <c r="E388" s="83" t="str">
        <f>CONCATENATE(SUM('Разделы 3, 4, 5'!AB15:AB15),"=",0)</f>
        <v>0=0</v>
      </c>
    </row>
    <row r="389" spans="1:5" ht="12.75">
      <c r="A389" s="88">
        <f>IF((SUM('Разделы 3, 4, 5'!AC15:AC15)=0),"","Неверно!")</f>
      </c>
      <c r="B389" s="89" t="s">
        <v>461</v>
      </c>
      <c r="C389" s="83" t="s">
        <v>479</v>
      </c>
      <c r="D389" s="83" t="s">
        <v>26</v>
      </c>
      <c r="E389" s="83" t="str">
        <f>CONCATENATE(SUM('Разделы 3, 4, 5'!AC15:AC15),"=",0)</f>
        <v>0=0</v>
      </c>
    </row>
    <row r="390" spans="1:5" ht="12.75">
      <c r="A390" s="88">
        <f>IF((SUM('Разделы 3, 4, 5'!AD15:AD15)=0),"","Неверно!")</f>
      </c>
      <c r="B390" s="89" t="s">
        <v>461</v>
      </c>
      <c r="C390" s="83" t="s">
        <v>480</v>
      </c>
      <c r="D390" s="83" t="s">
        <v>26</v>
      </c>
      <c r="E390" s="83" t="str">
        <f>CONCATENATE(SUM('Разделы 3, 4, 5'!AD15:AD15),"=",0)</f>
        <v>0=0</v>
      </c>
    </row>
    <row r="391" spans="1:5" ht="12.75">
      <c r="A391" s="88">
        <f>IF((SUM('Разделы 3, 4, 5'!AE15:AE15)=0),"","Неверно!")</f>
      </c>
      <c r="B391" s="89" t="s">
        <v>461</v>
      </c>
      <c r="C391" s="83" t="s">
        <v>481</v>
      </c>
      <c r="D391" s="83" t="s">
        <v>26</v>
      </c>
      <c r="E391" s="83" t="str">
        <f>CONCATENATE(SUM('Разделы 3, 4, 5'!AE15:AE15),"=",0)</f>
        <v>0=0</v>
      </c>
    </row>
    <row r="392" spans="1:5" ht="12.75">
      <c r="A392" s="88">
        <f>IF((SUM('Разделы 3, 4, 5'!G15:G15)=0),"","Неверно!")</f>
      </c>
      <c r="B392" s="89" t="s">
        <v>461</v>
      </c>
      <c r="C392" s="83" t="s">
        <v>482</v>
      </c>
      <c r="D392" s="83" t="s">
        <v>26</v>
      </c>
      <c r="E392" s="83" t="str">
        <f>CONCATENATE(SUM('Разделы 3, 4, 5'!G15:G15),"=",0)</f>
        <v>0=0</v>
      </c>
    </row>
    <row r="393" spans="1:5" ht="12.75">
      <c r="A393" s="88">
        <f>IF((SUM('Разделы 3, 4, 5'!H15:H15)=0),"","Неверно!")</f>
      </c>
      <c r="B393" s="89" t="s">
        <v>461</v>
      </c>
      <c r="C393" s="83" t="s">
        <v>483</v>
      </c>
      <c r="D393" s="83" t="s">
        <v>26</v>
      </c>
      <c r="E393" s="83" t="str">
        <f>CONCATENATE(SUM('Разделы 3, 4, 5'!H15:H15),"=",0)</f>
        <v>0=0</v>
      </c>
    </row>
    <row r="394" spans="1:5" ht="12.75">
      <c r="A394" s="88">
        <f>IF((SUM('Разделы 3, 4, 5'!I15:I15)=0),"","Неверно!")</f>
      </c>
      <c r="B394" s="89" t="s">
        <v>461</v>
      </c>
      <c r="C394" s="83" t="s">
        <v>484</v>
      </c>
      <c r="D394" s="83" t="s">
        <v>26</v>
      </c>
      <c r="E394" s="83" t="str">
        <f>CONCATENATE(SUM('Разделы 3, 4, 5'!I15:I15),"=",0)</f>
        <v>0=0</v>
      </c>
    </row>
    <row r="395" spans="1:5" ht="12.75">
      <c r="A395" s="88">
        <f>IF((SUM('Разделы 3, 4, 5'!J15:J15)=0),"","Неверно!")</f>
      </c>
      <c r="B395" s="89" t="s">
        <v>461</v>
      </c>
      <c r="C395" s="83" t="s">
        <v>485</v>
      </c>
      <c r="D395" s="83" t="s">
        <v>26</v>
      </c>
      <c r="E395" s="83" t="str">
        <f>CONCATENATE(SUM('Разделы 3, 4, 5'!J15:J15),"=",0)</f>
        <v>0=0</v>
      </c>
    </row>
    <row r="396" spans="1:5" ht="12.75">
      <c r="A396" s="88">
        <f>IF((SUM('Разделы 3, 4, 5'!K15:K15)=0),"","Неверно!")</f>
      </c>
      <c r="B396" s="89" t="s">
        <v>461</v>
      </c>
      <c r="C396" s="83" t="s">
        <v>488</v>
      </c>
      <c r="D396" s="83" t="s">
        <v>26</v>
      </c>
      <c r="E396" s="83" t="str">
        <f>CONCATENATE(SUM('Разделы 3, 4, 5'!K15:K15),"=",0)</f>
        <v>0=0</v>
      </c>
    </row>
    <row r="397" spans="1:5" ht="12.75">
      <c r="A397" s="88">
        <f>IF((SUM('Разделы 3, 4, 5'!L15:L15)=0),"","Неверно!")</f>
      </c>
      <c r="B397" s="89" t="s">
        <v>461</v>
      </c>
      <c r="C397" s="83" t="s">
        <v>489</v>
      </c>
      <c r="D397" s="83" t="s">
        <v>26</v>
      </c>
      <c r="E397" s="83" t="str">
        <f>CONCATENATE(SUM('Разделы 3, 4, 5'!L15:L15),"=",0)</f>
        <v>0=0</v>
      </c>
    </row>
    <row r="398" spans="1:5" ht="12.75">
      <c r="A398" s="88">
        <f>IF((SUM('Разделы 3, 4, 5'!M15:M15)=0),"","Неверно!")</f>
      </c>
      <c r="B398" s="89" t="s">
        <v>461</v>
      </c>
      <c r="C398" s="83" t="s">
        <v>490</v>
      </c>
      <c r="D398" s="83" t="s">
        <v>26</v>
      </c>
      <c r="E398" s="83" t="str">
        <f>CONCATENATE(SUM('Разделы 3, 4, 5'!M15:M15),"=",0)</f>
        <v>0=0</v>
      </c>
    </row>
    <row r="399" spans="1:5" ht="12.75">
      <c r="A399" s="88">
        <f>IF((SUM('Разделы 1, 2'!K10:K10)=0),"","Неверно!")</f>
      </c>
      <c r="B399" s="89" t="s">
        <v>492</v>
      </c>
      <c r="C399" s="83" t="s">
        <v>493</v>
      </c>
      <c r="D399" s="83" t="s">
        <v>882</v>
      </c>
      <c r="E399" s="83" t="str">
        <f>CONCATENATE(SUM('Разделы 1, 2'!K10:K10),"=",0)</f>
        <v>0=0</v>
      </c>
    </row>
    <row r="400" spans="1:5" ht="12.75">
      <c r="A400" s="88">
        <f>IF((SUM('Разделы 1, 2'!K11:K11)=0),"","Неверно!")</f>
      </c>
      <c r="B400" s="89" t="s">
        <v>492</v>
      </c>
      <c r="C400" s="83" t="s">
        <v>494</v>
      </c>
      <c r="D400" s="83" t="s">
        <v>882</v>
      </c>
      <c r="E400" s="83" t="str">
        <f>CONCATENATE(SUM('Разделы 1, 2'!K11:K11),"=",0)</f>
        <v>0=0</v>
      </c>
    </row>
    <row r="401" spans="1:5" ht="12.75">
      <c r="A401" s="88">
        <f>IF((SUM('Разделы 1, 2'!K12:K12)=0),"","Неверно!")</f>
      </c>
      <c r="B401" s="89" t="s">
        <v>492</v>
      </c>
      <c r="C401" s="83" t="s">
        <v>495</v>
      </c>
      <c r="D401" s="83" t="s">
        <v>882</v>
      </c>
      <c r="E401" s="83" t="str">
        <f>CONCATENATE(SUM('Разделы 1, 2'!K12:K12),"=",0)</f>
        <v>0=0</v>
      </c>
    </row>
    <row r="402" spans="1:5" ht="38.25">
      <c r="A402" s="88">
        <f>IF((SUM('Разделы 3, 4, 5'!AD9:AD9)+SUM('Разделы 3, 4, 5'!P10:S10)+SUM('Разделы 3, 4, 5'!Z11:AB11)=SUM('Разделы 1, 2'!F23:F23)+SUM('Разделы 1, 2'!H23:H23)),"","Неверно!")</f>
      </c>
      <c r="B402" s="89" t="s">
        <v>496</v>
      </c>
      <c r="C402" s="83" t="s">
        <v>497</v>
      </c>
      <c r="D402" s="83" t="s">
        <v>47</v>
      </c>
      <c r="E402" s="83" t="str">
        <f>CONCATENATE(SUM('Разделы 3, 4, 5'!AD9:AD9),"+",SUM('Разделы 3, 4, 5'!P10:S10),"+",SUM('Разделы 3, 4, 5'!Z11:AB11),"=",SUM('Разделы 1, 2'!F23:F23),"+",SUM('Разделы 1, 2'!H23:H23))</f>
        <v>0+0+0=0+0</v>
      </c>
    </row>
    <row r="403" spans="1:5" ht="12.75">
      <c r="A403" s="88">
        <f>IF((SUM('Разделы 3, 4, 5'!N9:N9)=0),"","Неверно!")</f>
      </c>
      <c r="B403" s="89" t="s">
        <v>498</v>
      </c>
      <c r="C403" s="83" t="s">
        <v>499</v>
      </c>
      <c r="D403" s="83" t="s">
        <v>43</v>
      </c>
      <c r="E403" s="83" t="str">
        <f>CONCATENATE(SUM('Разделы 3, 4, 5'!N9:N9),"=",0)</f>
        <v>0=0</v>
      </c>
    </row>
    <row r="404" spans="1:5" ht="12.75">
      <c r="A404" s="88">
        <f>IF((SUM('Разделы 3, 4, 5'!O9:O9)=0),"","Неверно!")</f>
      </c>
      <c r="B404" s="89" t="s">
        <v>498</v>
      </c>
      <c r="C404" s="83" t="s">
        <v>500</v>
      </c>
      <c r="D404" s="83" t="s">
        <v>43</v>
      </c>
      <c r="E404" s="83" t="str">
        <f>CONCATENATE(SUM('Разделы 3, 4, 5'!O9:O9),"=",0)</f>
        <v>0=0</v>
      </c>
    </row>
    <row r="405" spans="1:5" ht="12.75">
      <c r="A405" s="88">
        <f>IF((SUM('Разделы 3, 4, 5'!P9:P9)=0),"","Неверно!")</f>
      </c>
      <c r="B405" s="89" t="s">
        <v>498</v>
      </c>
      <c r="C405" s="83" t="s">
        <v>501</v>
      </c>
      <c r="D405" s="83" t="s">
        <v>43</v>
      </c>
      <c r="E405" s="83" t="str">
        <f>CONCATENATE(SUM('Разделы 3, 4, 5'!P9:P9),"=",0)</f>
        <v>0=0</v>
      </c>
    </row>
    <row r="406" spans="1:5" ht="12.75">
      <c r="A406" s="88">
        <f>IF((SUM('Разделы 3, 4, 5'!Q9:Q9)=0),"","Неверно!")</f>
      </c>
      <c r="B406" s="89" t="s">
        <v>498</v>
      </c>
      <c r="C406" s="83" t="s">
        <v>502</v>
      </c>
      <c r="D406" s="83" t="s">
        <v>43</v>
      </c>
      <c r="E406" s="83" t="str">
        <f>CONCATENATE(SUM('Разделы 3, 4, 5'!Q9:Q9),"=",0)</f>
        <v>0=0</v>
      </c>
    </row>
    <row r="407" spans="1:5" ht="12.75">
      <c r="A407" s="88">
        <f>IF((SUM('Разделы 3, 4, 5'!R9:R9)=0),"","Неверно!")</f>
      </c>
      <c r="B407" s="89" t="s">
        <v>498</v>
      </c>
      <c r="C407" s="83" t="s">
        <v>503</v>
      </c>
      <c r="D407" s="83" t="s">
        <v>43</v>
      </c>
      <c r="E407" s="83" t="str">
        <f>CONCATENATE(SUM('Разделы 3, 4, 5'!R9:R9),"=",0)</f>
        <v>0=0</v>
      </c>
    </row>
    <row r="408" spans="1:5" ht="12.75">
      <c r="A408" s="88">
        <f>IF((SUM('Разделы 3, 4, 5'!S9:S9)=0),"","Неверно!")</f>
      </c>
      <c r="B408" s="89" t="s">
        <v>498</v>
      </c>
      <c r="C408" s="83" t="s">
        <v>504</v>
      </c>
      <c r="D408" s="83" t="s">
        <v>43</v>
      </c>
      <c r="E408" s="83" t="str">
        <f>CONCATENATE(SUM('Разделы 3, 4, 5'!S9:S9),"=",0)</f>
        <v>0=0</v>
      </c>
    </row>
    <row r="409" spans="1:5" ht="12.75">
      <c r="A409" s="88">
        <f>IF((SUM('Разделы 3, 4, 5'!T9:T9)=0),"","Неверно!")</f>
      </c>
      <c r="B409" s="89" t="s">
        <v>498</v>
      </c>
      <c r="C409" s="83" t="s">
        <v>505</v>
      </c>
      <c r="D409" s="83" t="s">
        <v>43</v>
      </c>
      <c r="E409" s="83" t="str">
        <f>CONCATENATE(SUM('Разделы 3, 4, 5'!T9:T9),"=",0)</f>
        <v>0=0</v>
      </c>
    </row>
    <row r="410" spans="1:5" ht="12.75">
      <c r="A410" s="88">
        <f>IF((SUM('Разделы 3, 4, 5'!U9:U9)=0),"","Неверно!")</f>
      </c>
      <c r="B410" s="89" t="s">
        <v>498</v>
      </c>
      <c r="C410" s="83" t="s">
        <v>506</v>
      </c>
      <c r="D410" s="83" t="s">
        <v>43</v>
      </c>
      <c r="E410" s="83" t="str">
        <f>CONCATENATE(SUM('Разделы 3, 4, 5'!U9:U9),"=",0)</f>
        <v>0=0</v>
      </c>
    </row>
    <row r="411" spans="1:5" ht="12.75">
      <c r="A411" s="88">
        <f>IF((SUM('Разделы 3, 4, 5'!V9:V9)=0),"","Неверно!")</f>
      </c>
      <c r="B411" s="89" t="s">
        <v>498</v>
      </c>
      <c r="C411" s="83" t="s">
        <v>507</v>
      </c>
      <c r="D411" s="83" t="s">
        <v>43</v>
      </c>
      <c r="E411" s="83" t="str">
        <f>CONCATENATE(SUM('Разделы 3, 4, 5'!V9:V9),"=",0)</f>
        <v>0=0</v>
      </c>
    </row>
    <row r="412" spans="1:5" ht="12.75">
      <c r="A412" s="88">
        <f>IF((SUM('Разделы 3, 4, 5'!W9:W9)=0),"","Неверно!")</f>
      </c>
      <c r="B412" s="89" t="s">
        <v>498</v>
      </c>
      <c r="C412" s="83" t="s">
        <v>508</v>
      </c>
      <c r="D412" s="83" t="s">
        <v>43</v>
      </c>
      <c r="E412" s="83" t="str">
        <f>CONCATENATE(SUM('Разделы 3, 4, 5'!W9:W9),"=",0)</f>
        <v>0=0</v>
      </c>
    </row>
    <row r="413" spans="1:5" ht="12.75">
      <c r="A413" s="88">
        <f>IF((SUM('Разделы 3, 4, 5'!X9:X9)=0),"","Неверно!")</f>
      </c>
      <c r="B413" s="89" t="s">
        <v>498</v>
      </c>
      <c r="C413" s="83" t="s">
        <v>509</v>
      </c>
      <c r="D413" s="83" t="s">
        <v>43</v>
      </c>
      <c r="E413" s="83" t="str">
        <f>CONCATENATE(SUM('Разделы 3, 4, 5'!X9:X9),"=",0)</f>
        <v>0=0</v>
      </c>
    </row>
    <row r="414" spans="1:5" ht="12.75">
      <c r="A414" s="88">
        <f>IF((SUM('Разделы 3, 4, 5'!Y9:Y9)=0),"","Неверно!")</f>
      </c>
      <c r="B414" s="89" t="s">
        <v>498</v>
      </c>
      <c r="C414" s="83" t="s">
        <v>510</v>
      </c>
      <c r="D414" s="83" t="s">
        <v>43</v>
      </c>
      <c r="E414" s="83" t="str">
        <f>CONCATENATE(SUM('Разделы 3, 4, 5'!Y9:Y9),"=",0)</f>
        <v>0=0</v>
      </c>
    </row>
    <row r="415" spans="1:5" ht="12.75">
      <c r="A415" s="88">
        <f>IF((SUM('Разделы 3, 4, 5'!Z9:Z9)=0),"","Неверно!")</f>
      </c>
      <c r="B415" s="89" t="s">
        <v>498</v>
      </c>
      <c r="C415" s="83" t="s">
        <v>511</v>
      </c>
      <c r="D415" s="83" t="s">
        <v>43</v>
      </c>
      <c r="E415" s="83" t="str">
        <f>CONCATENATE(SUM('Разделы 3, 4, 5'!Z9:Z9),"=",0)</f>
        <v>0=0</v>
      </c>
    </row>
    <row r="416" spans="1:5" ht="12.75">
      <c r="A416" s="88">
        <f>IF((SUM('Разделы 3, 4, 5'!AA9:AA9)=0),"","Неверно!")</f>
      </c>
      <c r="B416" s="89" t="s">
        <v>498</v>
      </c>
      <c r="C416" s="83" t="s">
        <v>512</v>
      </c>
      <c r="D416" s="83" t="s">
        <v>43</v>
      </c>
      <c r="E416" s="83" t="str">
        <f>CONCATENATE(SUM('Разделы 3, 4, 5'!AA9:AA9),"=",0)</f>
        <v>0=0</v>
      </c>
    </row>
    <row r="417" spans="1:5" ht="12.75">
      <c r="A417" s="88">
        <f>IF((SUM('Разделы 3, 4, 5'!AB9:AB9)=0),"","Неверно!")</f>
      </c>
      <c r="B417" s="89" t="s">
        <v>498</v>
      </c>
      <c r="C417" s="83" t="s">
        <v>513</v>
      </c>
      <c r="D417" s="83" t="s">
        <v>43</v>
      </c>
      <c r="E417" s="83" t="str">
        <f>CONCATENATE(SUM('Разделы 3, 4, 5'!AB9:AB9),"=",0)</f>
        <v>0=0</v>
      </c>
    </row>
    <row r="418" spans="1:5" ht="12.75">
      <c r="A418" s="88">
        <f>IF((SUM('Разделы 3, 4, 5'!K9:K9)=0),"","Неверно!")</f>
      </c>
      <c r="B418" s="89" t="s">
        <v>498</v>
      </c>
      <c r="C418" s="83" t="s">
        <v>514</v>
      </c>
      <c r="D418" s="83" t="s">
        <v>43</v>
      </c>
      <c r="E418" s="83" t="str">
        <f>CONCATENATE(SUM('Разделы 3, 4, 5'!K9:K9),"=",0)</f>
        <v>0=0</v>
      </c>
    </row>
    <row r="419" spans="1:5" ht="12.75">
      <c r="A419" s="88">
        <f>IF((SUM('Разделы 3, 4, 5'!L9:L9)=0),"","Неверно!")</f>
      </c>
      <c r="B419" s="89" t="s">
        <v>498</v>
      </c>
      <c r="C419" s="83" t="s">
        <v>515</v>
      </c>
      <c r="D419" s="83" t="s">
        <v>43</v>
      </c>
      <c r="E419" s="83" t="str">
        <f>CONCATENATE(SUM('Разделы 3, 4, 5'!L9:L9),"=",0)</f>
        <v>0=0</v>
      </c>
    </row>
    <row r="420" spans="1:5" ht="12.75">
      <c r="A420" s="88">
        <f>IF((SUM('Разделы 3, 4, 5'!M9:M9)=0),"","Неверно!")</f>
      </c>
      <c r="B420" s="89" t="s">
        <v>498</v>
      </c>
      <c r="C420" s="83" t="s">
        <v>516</v>
      </c>
      <c r="D420" s="83" t="s">
        <v>43</v>
      </c>
      <c r="E420" s="83" t="str">
        <f>CONCATENATE(SUM('Разделы 3, 4, 5'!M9:M9),"=",0)</f>
        <v>0=0</v>
      </c>
    </row>
    <row r="421" spans="1:5" ht="12.75">
      <c r="A421" s="88">
        <f>IF((SUM('Разделы 3, 4, 5'!Z9:Z9)=SUM('Разделы 3, 4, 5'!T9:Y9)),"","Неверно!")</f>
      </c>
      <c r="B421" s="89" t="s">
        <v>517</v>
      </c>
      <c r="C421" s="83" t="s">
        <v>518</v>
      </c>
      <c r="D421" s="83" t="s">
        <v>38</v>
      </c>
      <c r="E421" s="83" t="str">
        <f>CONCATENATE(SUM('Разделы 3, 4, 5'!Z9:Z9),"=",SUM('Разделы 3, 4, 5'!T9:Y9))</f>
        <v>0=0</v>
      </c>
    </row>
    <row r="422" spans="1:5" ht="12.75">
      <c r="A422" s="88">
        <f>IF((SUM('Разделы 3, 4, 5'!Z10:Z10)=SUM('Разделы 3, 4, 5'!T10:Y10)),"","Неверно!")</f>
      </c>
      <c r="B422" s="89" t="s">
        <v>517</v>
      </c>
      <c r="C422" s="83" t="s">
        <v>519</v>
      </c>
      <c r="D422" s="83" t="s">
        <v>38</v>
      </c>
      <c r="E422" s="83" t="str">
        <f>CONCATENATE(SUM('Разделы 3, 4, 5'!Z10:Z10),"=",SUM('Разделы 3, 4, 5'!T10:Y10))</f>
        <v>0=0</v>
      </c>
    </row>
    <row r="423" spans="1:5" ht="12.75">
      <c r="A423" s="88">
        <f>IF((SUM('Разделы 3, 4, 5'!Z11:Z11)=SUM('Разделы 3, 4, 5'!T11:Y11)),"","Неверно!")</f>
      </c>
      <c r="B423" s="89" t="s">
        <v>517</v>
      </c>
      <c r="C423" s="83" t="s">
        <v>520</v>
      </c>
      <c r="D423" s="83" t="s">
        <v>38</v>
      </c>
      <c r="E423" s="83" t="str">
        <f>CONCATENATE(SUM('Разделы 3, 4, 5'!Z11:Z11),"=",SUM('Разделы 3, 4, 5'!T11:Y11))</f>
        <v>0=0</v>
      </c>
    </row>
    <row r="424" spans="1:5" ht="12.75">
      <c r="A424" s="88">
        <f>IF((SUM('Разделы 3, 4, 5'!Z12:Z12)=SUM('Разделы 3, 4, 5'!T12:Y12)),"","Неверно!")</f>
      </c>
      <c r="B424" s="89" t="s">
        <v>517</v>
      </c>
      <c r="C424" s="83" t="s">
        <v>521</v>
      </c>
      <c r="D424" s="83" t="s">
        <v>38</v>
      </c>
      <c r="E424" s="83" t="str">
        <f>CONCATENATE(SUM('Разделы 3, 4, 5'!Z12:Z12),"=",SUM('Разделы 3, 4, 5'!T12:Y12))</f>
        <v>0=0</v>
      </c>
    </row>
    <row r="425" spans="1:5" ht="12.75">
      <c r="A425" s="88">
        <f>IF((SUM('Разделы 3, 4, 5'!Z13:Z13)=SUM('Разделы 3, 4, 5'!T13:Y13)),"","Неверно!")</f>
      </c>
      <c r="B425" s="89" t="s">
        <v>517</v>
      </c>
      <c r="C425" s="83" t="s">
        <v>522</v>
      </c>
      <c r="D425" s="83" t="s">
        <v>38</v>
      </c>
      <c r="E425" s="83" t="str">
        <f>CONCATENATE(SUM('Разделы 3, 4, 5'!Z13:Z13),"=",SUM('Разделы 3, 4, 5'!T13:Y13))</f>
        <v>0=0</v>
      </c>
    </row>
    <row r="426" spans="1:5" ht="12.75">
      <c r="A426" s="88">
        <f>IF((SUM('Разделы 3, 4, 5'!Z14:Z14)=SUM('Разделы 3, 4, 5'!T14:Y14)),"","Неверно!")</f>
      </c>
      <c r="B426" s="89" t="s">
        <v>517</v>
      </c>
      <c r="C426" s="83" t="s">
        <v>523</v>
      </c>
      <c r="D426" s="83" t="s">
        <v>38</v>
      </c>
      <c r="E426" s="83" t="str">
        <f>CONCATENATE(SUM('Разделы 3, 4, 5'!Z14:Z14),"=",SUM('Разделы 3, 4, 5'!T14:Y14))</f>
        <v>0=0</v>
      </c>
    </row>
    <row r="427" spans="1:5" ht="12.75">
      <c r="A427" s="88">
        <f>IF((SUM('Разделы 3, 4, 5'!Z15:Z15)=SUM('Разделы 3, 4, 5'!T15:Y15)),"","Неверно!")</f>
      </c>
      <c r="B427" s="89" t="s">
        <v>517</v>
      </c>
      <c r="C427" s="83" t="s">
        <v>524</v>
      </c>
      <c r="D427" s="83" t="s">
        <v>38</v>
      </c>
      <c r="E427" s="83" t="str">
        <f>CONCATENATE(SUM('Разделы 3, 4, 5'!Z15:Z15),"=",SUM('Разделы 3, 4, 5'!T15:Y15))</f>
        <v>0=0</v>
      </c>
    </row>
    <row r="428" spans="1:5" ht="12.75">
      <c r="A428" s="88">
        <f>IF((SUM('Разделы 3, 4, 5'!Z16:Z16)=SUM('Разделы 3, 4, 5'!T16:Y16)),"","Неверно!")</f>
      </c>
      <c r="B428" s="89" t="s">
        <v>517</v>
      </c>
      <c r="C428" s="83" t="s">
        <v>525</v>
      </c>
      <c r="D428" s="83" t="s">
        <v>38</v>
      </c>
      <c r="E428" s="83" t="str">
        <f>CONCATENATE(SUM('Разделы 3, 4, 5'!Z16:Z16),"=",SUM('Разделы 3, 4, 5'!T16:Y16))</f>
        <v>0=0</v>
      </c>
    </row>
    <row r="429" spans="1:5" ht="12.75">
      <c r="A429" s="88">
        <f>IF((SUM('Разделы 3, 4, 5'!Q26:Q26)=SUM('Разделы 3, 4, 5'!L26:P26)),"","Неверно!")</f>
      </c>
      <c r="B429" s="89" t="s">
        <v>526</v>
      </c>
      <c r="C429" s="83" t="s">
        <v>527</v>
      </c>
      <c r="D429" s="83" t="s">
        <v>41</v>
      </c>
      <c r="E429" s="83" t="str">
        <f>CONCATENATE(SUM('Разделы 3, 4, 5'!Q26:Q26),"=",SUM('Разделы 3, 4, 5'!L26:P26))</f>
        <v>0=0</v>
      </c>
    </row>
    <row r="430" spans="1:5" ht="12.75">
      <c r="A430" s="88">
        <f>IF((SUM('Разделы 3, 4, 5'!Q27:Q27)=SUM('Разделы 3, 4, 5'!L27:P27)),"","Неверно!")</f>
      </c>
      <c r="B430" s="89" t="s">
        <v>526</v>
      </c>
      <c r="C430" s="83" t="s">
        <v>528</v>
      </c>
      <c r="D430" s="83" t="s">
        <v>41</v>
      </c>
      <c r="E430" s="83" t="str">
        <f>CONCATENATE(SUM('Разделы 3, 4, 5'!Q27:Q27),"=",SUM('Разделы 3, 4, 5'!L27:P27))</f>
        <v>0=0</v>
      </c>
    </row>
    <row r="431" spans="1:5" ht="12.75">
      <c r="A431" s="88">
        <f>IF((SUM('Разделы 3, 4, 5'!Q28:Q28)=SUM('Разделы 3, 4, 5'!L28:P28)),"","Неверно!")</f>
      </c>
      <c r="B431" s="89" t="s">
        <v>526</v>
      </c>
      <c r="C431" s="83" t="s">
        <v>529</v>
      </c>
      <c r="D431" s="83" t="s">
        <v>41</v>
      </c>
      <c r="E431" s="83" t="str">
        <f>CONCATENATE(SUM('Разделы 3, 4, 5'!Q28:Q28),"=",SUM('Разделы 3, 4, 5'!L28:P28))</f>
        <v>0=0</v>
      </c>
    </row>
    <row r="432" spans="1:5" ht="12.75">
      <c r="A432" s="88">
        <f>IF((SUM('Разделы 3, 4, 5'!Q29:Q29)=SUM('Разделы 3, 4, 5'!L29:P29)),"","Неверно!")</f>
      </c>
      <c r="B432" s="89" t="s">
        <v>526</v>
      </c>
      <c r="C432" s="83" t="s">
        <v>530</v>
      </c>
      <c r="D432" s="83" t="s">
        <v>41</v>
      </c>
      <c r="E432" s="83" t="str">
        <f>CONCATENATE(SUM('Разделы 3, 4, 5'!Q29:Q29),"=",SUM('Разделы 3, 4, 5'!L29:P29))</f>
        <v>0=0</v>
      </c>
    </row>
    <row r="433" spans="1:5" ht="12.75">
      <c r="A433" s="88">
        <f>IF((SUM('Разделы 3, 4, 5'!Q30:Q30)=SUM('Разделы 3, 4, 5'!L30:P30)),"","Неверно!")</f>
      </c>
      <c r="B433" s="89" t="s">
        <v>526</v>
      </c>
      <c r="C433" s="83" t="s">
        <v>531</v>
      </c>
      <c r="D433" s="83" t="s">
        <v>41</v>
      </c>
      <c r="E433" s="83" t="str">
        <f>CONCATENATE(SUM('Разделы 3, 4, 5'!Q30:Q30),"=",SUM('Разделы 3, 4, 5'!L30:P30))</f>
        <v>0=0</v>
      </c>
    </row>
    <row r="434" spans="1:5" ht="12.75">
      <c r="A434" s="88">
        <f>IF((SUM('Разделы 3, 4, 5'!Q31:Q31)=SUM('Разделы 3, 4, 5'!L31:P31)),"","Неверно!")</f>
      </c>
      <c r="B434" s="89" t="s">
        <v>526</v>
      </c>
      <c r="C434" s="83" t="s">
        <v>532</v>
      </c>
      <c r="D434" s="83" t="s">
        <v>41</v>
      </c>
      <c r="E434" s="83" t="str">
        <f>CONCATENATE(SUM('Разделы 3, 4, 5'!Q31:Q31),"=",SUM('Разделы 3, 4, 5'!L31:P31))</f>
        <v>0=0</v>
      </c>
    </row>
    <row r="435" spans="1:5" ht="12.75">
      <c r="A435" s="88">
        <f>IF((SUM('Разделы 3, 4, 5'!Q32:Q32)=SUM('Разделы 3, 4, 5'!L32:P32)),"","Неверно!")</f>
      </c>
      <c r="B435" s="89" t="s">
        <v>526</v>
      </c>
      <c r="C435" s="83" t="s">
        <v>533</v>
      </c>
      <c r="D435" s="83" t="s">
        <v>41</v>
      </c>
      <c r="E435" s="83" t="str">
        <f>CONCATENATE(SUM('Разделы 3, 4, 5'!Q32:Q32),"=",SUM('Разделы 3, 4, 5'!L32:P32))</f>
        <v>0=0</v>
      </c>
    </row>
    <row r="436" spans="1:5" ht="25.5">
      <c r="A436" s="88">
        <f>IF((SUM('Разделы 1, 2'!F29:F29)+SUM('Разделы 1, 2'!H29:H29)&gt;=SUM('Разделы 3, 4, 5'!I13:J13)),"","Неверно!")</f>
      </c>
      <c r="B436" s="89" t="s">
        <v>577</v>
      </c>
      <c r="C436" s="83" t="s">
        <v>578</v>
      </c>
      <c r="D436" s="83" t="s">
        <v>579</v>
      </c>
      <c r="E436" s="83" t="str">
        <f>CONCATENATE(SUM('Разделы 1, 2'!F29:F29),"+",SUM('Разделы 1, 2'!H29:H29),"&gt;=",SUM('Разделы 3, 4, 5'!I13:J13))</f>
        <v>0+0&gt;=0</v>
      </c>
    </row>
    <row r="437" spans="1:5" ht="25.5">
      <c r="A437" s="88">
        <f>IF((SUM('Разделы 1, 2'!F24:F24)+SUM('Разделы 1, 2'!H24:H24)&gt;=SUM('Разделы 3, 4, 5'!I9:J9)),"","Неверно!")</f>
      </c>
      <c r="B437" s="89" t="s">
        <v>580</v>
      </c>
      <c r="C437" s="83" t="s">
        <v>581</v>
      </c>
      <c r="D437" s="83" t="s">
        <v>582</v>
      </c>
      <c r="E437" s="83" t="str">
        <f>CONCATENATE(SUM('Разделы 1, 2'!F24:F24),"+",SUM('Разделы 1, 2'!H24:H24),"&gt;=",SUM('Разделы 3, 4, 5'!I9:J9))</f>
        <v>0+0&gt;=0</v>
      </c>
    </row>
    <row r="438" spans="1:5" ht="25.5">
      <c r="A438" s="88">
        <f>IF((SUM('Разделы 3, 4, 5'!F32:F32)=SUM('Разделы 3, 4, 5'!E13:E13)),"","Неверно!")</f>
      </c>
      <c r="B438" s="89" t="s">
        <v>584</v>
      </c>
      <c r="C438" s="83" t="s">
        <v>585</v>
      </c>
      <c r="D438" s="83" t="s">
        <v>586</v>
      </c>
      <c r="E438" s="83" t="str">
        <f>CONCATENATE(SUM('Разделы 3, 4, 5'!F32:F32),"=",SUM('Разделы 3, 4, 5'!E13:E13))</f>
        <v>0=0</v>
      </c>
    </row>
    <row r="439" spans="1:5" ht="25.5">
      <c r="A439" s="88">
        <f>IF((SUM('Разделы 3, 4, 5'!G32:G32)=SUM('Разделы 3, 4, 5'!F13:F13)),"","Неверно!")</f>
      </c>
      <c r="B439" s="89" t="s">
        <v>584</v>
      </c>
      <c r="C439" s="83" t="s">
        <v>587</v>
      </c>
      <c r="D439" s="83" t="s">
        <v>586</v>
      </c>
      <c r="E439" s="83" t="str">
        <f>CONCATENATE(SUM('Разделы 3, 4, 5'!G32:G32),"=",SUM('Разделы 3, 4, 5'!F13:F13))</f>
        <v>0=0</v>
      </c>
    </row>
    <row r="440" spans="1:5" ht="25.5">
      <c r="A440" s="88">
        <f>IF((SUM('Разделы 3, 4, 5'!H32:H32)=SUM('Разделы 3, 4, 5'!G13:G13)),"","Неверно!")</f>
      </c>
      <c r="B440" s="89" t="s">
        <v>584</v>
      </c>
      <c r="C440" s="83" t="s">
        <v>588</v>
      </c>
      <c r="D440" s="83" t="s">
        <v>586</v>
      </c>
      <c r="E440" s="83" t="str">
        <f>CONCATENATE(SUM('Разделы 3, 4, 5'!H32:H32),"=",SUM('Разделы 3, 4, 5'!G13:G13))</f>
        <v>0=0</v>
      </c>
    </row>
    <row r="441" spans="1:5" ht="25.5">
      <c r="A441" s="88">
        <f>IF((SUM('Разделы 3, 4, 5'!I32:I32)=SUM('Разделы 3, 4, 5'!H13:H13)),"","Неверно!")</f>
      </c>
      <c r="B441" s="89" t="s">
        <v>584</v>
      </c>
      <c r="C441" s="83" t="s">
        <v>589</v>
      </c>
      <c r="D441" s="83" t="s">
        <v>586</v>
      </c>
      <c r="E441" s="83" t="str">
        <f>CONCATENATE(SUM('Разделы 3, 4, 5'!I32:I32),"=",SUM('Разделы 3, 4, 5'!H13:H13))</f>
        <v>0=0</v>
      </c>
    </row>
    <row r="442" spans="1:5" ht="25.5">
      <c r="A442" s="88">
        <f>IF((SUM('Разделы 3, 4, 5'!J32:J32)=SUM('Разделы 3, 4, 5'!I13:I13)),"","Неверно!")</f>
      </c>
      <c r="B442" s="89" t="s">
        <v>584</v>
      </c>
      <c r="C442" s="83" t="s">
        <v>590</v>
      </c>
      <c r="D442" s="83" t="s">
        <v>586</v>
      </c>
      <c r="E442" s="83" t="str">
        <f>CONCATENATE(SUM('Разделы 3, 4, 5'!J32:J32),"=",SUM('Разделы 3, 4, 5'!I13:I13))</f>
        <v>0=0</v>
      </c>
    </row>
    <row r="443" spans="1:5" ht="25.5">
      <c r="A443" s="88">
        <f>IF((SUM('Разделы 3, 4, 5'!K32:K32)=SUM('Разделы 3, 4, 5'!J13:J13)),"","Неверно!")</f>
      </c>
      <c r="B443" s="89" t="s">
        <v>584</v>
      </c>
      <c r="C443" s="83" t="s">
        <v>591</v>
      </c>
      <c r="D443" s="83" t="s">
        <v>586</v>
      </c>
      <c r="E443" s="83" t="str">
        <f>CONCATENATE(SUM('Разделы 3, 4, 5'!K32:K32),"=",SUM('Разделы 3, 4, 5'!J13:J13))</f>
        <v>0=0</v>
      </c>
    </row>
    <row r="444" spans="1:5" ht="25.5">
      <c r="A444" s="88">
        <f>IF((SUM('Разделы 3, 4, 5'!N27:N27)=SUM('Разделы 3, 4, 5'!M10:M10)),"","Неверно!")</f>
      </c>
      <c r="B444" s="89" t="s">
        <v>592</v>
      </c>
      <c r="C444" s="83" t="s">
        <v>593</v>
      </c>
      <c r="D444" s="83" t="s">
        <v>594</v>
      </c>
      <c r="E444" s="83" t="str">
        <f>CONCATENATE(SUM('Разделы 3, 4, 5'!N27:N27),"=",SUM('Разделы 3, 4, 5'!M10:M10))</f>
        <v>0=0</v>
      </c>
    </row>
    <row r="445" spans="1:5" ht="25.5">
      <c r="A445" s="88">
        <f>IF((SUM('Разделы 3, 4, 5'!O27:O27)=SUM('Разделы 3, 4, 5'!N10:N10)),"","Неверно!")</f>
      </c>
      <c r="B445" s="89" t="s">
        <v>592</v>
      </c>
      <c r="C445" s="83" t="s">
        <v>595</v>
      </c>
      <c r="D445" s="83" t="s">
        <v>594</v>
      </c>
      <c r="E445" s="83" t="str">
        <f>CONCATENATE(SUM('Разделы 3, 4, 5'!O27:O27),"=",SUM('Разделы 3, 4, 5'!N10:N10))</f>
        <v>0=0</v>
      </c>
    </row>
    <row r="446" spans="1:5" ht="25.5">
      <c r="A446" s="88">
        <f>IF((SUM('Разделы 3, 4, 5'!P27:P27)=SUM('Разделы 3, 4, 5'!O10:O10)),"","Неверно!")</f>
      </c>
      <c r="B446" s="89" t="s">
        <v>592</v>
      </c>
      <c r="C446" s="83" t="s">
        <v>596</v>
      </c>
      <c r="D446" s="83" t="s">
        <v>594</v>
      </c>
      <c r="E446" s="83" t="str">
        <f>CONCATENATE(SUM('Разделы 3, 4, 5'!P27:P27),"=",SUM('Разделы 3, 4, 5'!O10:O10))</f>
        <v>0=0</v>
      </c>
    </row>
    <row r="447" spans="1:5" ht="25.5">
      <c r="A447" s="88">
        <f>IF((SUM('Разделы 3, 4, 5'!Q27:Q27)=SUM('Разделы 3, 4, 5'!P10:P10)),"","Неверно!")</f>
      </c>
      <c r="B447" s="89" t="s">
        <v>592</v>
      </c>
      <c r="C447" s="83" t="s">
        <v>597</v>
      </c>
      <c r="D447" s="83" t="s">
        <v>594</v>
      </c>
      <c r="E447" s="83" t="str">
        <f>CONCATENATE(SUM('Разделы 3, 4, 5'!Q27:Q27),"=",SUM('Разделы 3, 4, 5'!P10:P10))</f>
        <v>0=0</v>
      </c>
    </row>
    <row r="448" spans="1:5" ht="25.5">
      <c r="A448" s="88">
        <f>IF((SUM('Разделы 3, 4, 5'!R27:R27)=SUM('Разделы 3, 4, 5'!Q10:Q10)),"","Неверно!")</f>
      </c>
      <c r="B448" s="89" t="s">
        <v>592</v>
      </c>
      <c r="C448" s="83" t="s">
        <v>598</v>
      </c>
      <c r="D448" s="83" t="s">
        <v>594</v>
      </c>
      <c r="E448" s="83" t="str">
        <f>CONCATENATE(SUM('Разделы 3, 4, 5'!R27:R27),"=",SUM('Разделы 3, 4, 5'!Q10:Q10))</f>
        <v>0=0</v>
      </c>
    </row>
    <row r="449" spans="1:5" ht="25.5">
      <c r="A449" s="88">
        <f>IF((SUM('Разделы 3, 4, 5'!S27:S27)=SUM('Разделы 3, 4, 5'!R10:R10)),"","Неверно!")</f>
      </c>
      <c r="B449" s="89" t="s">
        <v>592</v>
      </c>
      <c r="C449" s="83" t="s">
        <v>599</v>
      </c>
      <c r="D449" s="83" t="s">
        <v>594</v>
      </c>
      <c r="E449" s="83" t="str">
        <f>CONCATENATE(SUM('Разделы 3, 4, 5'!S27:S27),"=",SUM('Разделы 3, 4, 5'!R10:R10))</f>
        <v>0=0</v>
      </c>
    </row>
    <row r="450" spans="1:5" ht="25.5">
      <c r="A450" s="88">
        <f>IF((SUM('Разделы 3, 4, 5'!T27:T27)=SUM('Разделы 3, 4, 5'!S10:S10)),"","Неверно!")</f>
      </c>
      <c r="B450" s="89" t="s">
        <v>592</v>
      </c>
      <c r="C450" s="83" t="s">
        <v>600</v>
      </c>
      <c r="D450" s="83" t="s">
        <v>594</v>
      </c>
      <c r="E450" s="83" t="str">
        <f>CONCATENATE(SUM('Разделы 3, 4, 5'!T27:T27),"=",SUM('Разделы 3, 4, 5'!S10:S10))</f>
        <v>0=0</v>
      </c>
    </row>
    <row r="451" spans="1:5" ht="25.5">
      <c r="A451" s="88">
        <f>IF((SUM('Разделы 3, 4, 5'!L27:L27)=SUM('Разделы 3, 4, 5'!K10:K10)),"","Неверно!")</f>
      </c>
      <c r="B451" s="89" t="s">
        <v>592</v>
      </c>
      <c r="C451" s="83" t="s">
        <v>601</v>
      </c>
      <c r="D451" s="83" t="s">
        <v>594</v>
      </c>
      <c r="E451" s="83" t="str">
        <f>CONCATENATE(SUM('Разделы 3, 4, 5'!L27:L27),"=",SUM('Разделы 3, 4, 5'!K10:K10))</f>
        <v>0=0</v>
      </c>
    </row>
    <row r="452" spans="1:5" ht="25.5">
      <c r="A452" s="88">
        <f>IF((SUM('Разделы 3, 4, 5'!M27:M27)=SUM('Разделы 3, 4, 5'!L10:L10)),"","Неверно!")</f>
      </c>
      <c r="B452" s="89" t="s">
        <v>592</v>
      </c>
      <c r="C452" s="83" t="s">
        <v>602</v>
      </c>
      <c r="D452" s="83" t="s">
        <v>594</v>
      </c>
      <c r="E452" s="83" t="str">
        <f>CONCATENATE(SUM('Разделы 3, 4, 5'!M27:M27),"=",SUM('Разделы 3, 4, 5'!L10:L10))</f>
        <v>0=0</v>
      </c>
    </row>
    <row r="453" spans="1:5" ht="25.5">
      <c r="A453" s="88">
        <f>IF((SUM('Разделы 3, 4, 5'!U27:U27)=SUM('Разделы 3, 4, 5'!T11:T11)),"","Неверно!")</f>
      </c>
      <c r="B453" s="89" t="s">
        <v>603</v>
      </c>
      <c r="C453" s="83" t="s">
        <v>604</v>
      </c>
      <c r="D453" s="83" t="s">
        <v>605</v>
      </c>
      <c r="E453" s="83" t="str">
        <f>CONCATENATE(SUM('Разделы 3, 4, 5'!U27:U27),"=",SUM('Разделы 3, 4, 5'!T11:T11))</f>
        <v>0=0</v>
      </c>
    </row>
    <row r="454" spans="1:5" ht="25.5">
      <c r="A454" s="88">
        <f>IF((SUM('Разделы 3, 4, 5'!V27:V27)=SUM('Разделы 3, 4, 5'!U11:U11)),"","Неверно!")</f>
      </c>
      <c r="B454" s="89" t="s">
        <v>603</v>
      </c>
      <c r="C454" s="83" t="s">
        <v>606</v>
      </c>
      <c r="D454" s="83" t="s">
        <v>605</v>
      </c>
      <c r="E454" s="83" t="str">
        <f>CONCATENATE(SUM('Разделы 3, 4, 5'!V27:V27),"=",SUM('Разделы 3, 4, 5'!U11:U11))</f>
        <v>0=0</v>
      </c>
    </row>
    <row r="455" spans="1:5" ht="25.5">
      <c r="A455" s="88">
        <f>IF((SUM('Разделы 3, 4, 5'!W27:W27)=SUM('Разделы 3, 4, 5'!V11:V11)),"","Неверно!")</f>
      </c>
      <c r="B455" s="89" t="s">
        <v>603</v>
      </c>
      <c r="C455" s="83" t="s">
        <v>607</v>
      </c>
      <c r="D455" s="83" t="s">
        <v>605</v>
      </c>
      <c r="E455" s="83" t="str">
        <f>CONCATENATE(SUM('Разделы 3, 4, 5'!W27:W27),"=",SUM('Разделы 3, 4, 5'!V11:V11))</f>
        <v>0=0</v>
      </c>
    </row>
    <row r="456" spans="1:5" ht="25.5">
      <c r="A456" s="88">
        <f>IF((SUM('Разделы 3, 4, 5'!X27:X27)=SUM('Разделы 3, 4, 5'!W11:W11)),"","Неверно!")</f>
      </c>
      <c r="B456" s="89" t="s">
        <v>603</v>
      </c>
      <c r="C456" s="83" t="s">
        <v>608</v>
      </c>
      <c r="D456" s="83" t="s">
        <v>605</v>
      </c>
      <c r="E456" s="83" t="str">
        <f>CONCATENATE(SUM('Разделы 3, 4, 5'!X27:X27),"=",SUM('Разделы 3, 4, 5'!W11:W11))</f>
        <v>0=0</v>
      </c>
    </row>
    <row r="457" spans="1:5" ht="25.5">
      <c r="A457" s="88">
        <f>IF((SUM('Разделы 3, 4, 5'!Y27:Y27)=SUM('Разделы 3, 4, 5'!X11:X11)),"","Неверно!")</f>
      </c>
      <c r="B457" s="89" t="s">
        <v>603</v>
      </c>
      <c r="C457" s="83" t="s">
        <v>609</v>
      </c>
      <c r="D457" s="83" t="s">
        <v>605</v>
      </c>
      <c r="E457" s="83" t="str">
        <f>CONCATENATE(SUM('Разделы 3, 4, 5'!Y27:Y27),"=",SUM('Разделы 3, 4, 5'!X11:X11))</f>
        <v>0=0</v>
      </c>
    </row>
    <row r="458" spans="1:5" ht="25.5">
      <c r="A458" s="88">
        <f>IF((SUM('Разделы 3, 4, 5'!Z27:Z27)=SUM('Разделы 3, 4, 5'!Y11:Y11)),"","Неверно!")</f>
      </c>
      <c r="B458" s="89" t="s">
        <v>603</v>
      </c>
      <c r="C458" s="83" t="s">
        <v>610</v>
      </c>
      <c r="D458" s="83" t="s">
        <v>605</v>
      </c>
      <c r="E458" s="83" t="str">
        <f>CONCATENATE(SUM('Разделы 3, 4, 5'!Z27:Z27),"=",SUM('Разделы 3, 4, 5'!Y11:Y11))</f>
        <v>0=0</v>
      </c>
    </row>
    <row r="459" spans="1:5" ht="25.5">
      <c r="A459" s="88">
        <f>IF((SUM('Разделы 3, 4, 5'!AA27:AA27)=SUM('Разделы 3, 4, 5'!Z11:Z11)),"","Неверно!")</f>
      </c>
      <c r="B459" s="89" t="s">
        <v>603</v>
      </c>
      <c r="C459" s="83" t="s">
        <v>611</v>
      </c>
      <c r="D459" s="83" t="s">
        <v>605</v>
      </c>
      <c r="E459" s="83" t="str">
        <f>CONCATENATE(SUM('Разделы 3, 4, 5'!AA27:AA27),"=",SUM('Разделы 3, 4, 5'!Z11:Z11))</f>
        <v>0=0</v>
      </c>
    </row>
    <row r="460" spans="1:5" ht="25.5">
      <c r="A460" s="88">
        <f>IF((SUM('Разделы 3, 4, 5'!AB27:AB27)=SUM('Разделы 3, 4, 5'!AA11:AA11)),"","Неверно!")</f>
      </c>
      <c r="B460" s="89" t="s">
        <v>603</v>
      </c>
      <c r="C460" s="83" t="s">
        <v>612</v>
      </c>
      <c r="D460" s="83" t="s">
        <v>605</v>
      </c>
      <c r="E460" s="83" t="str">
        <f>CONCATENATE(SUM('Разделы 3, 4, 5'!AB27:AB27),"=",SUM('Разделы 3, 4, 5'!AA11:AA11))</f>
        <v>0=0</v>
      </c>
    </row>
    <row r="461" spans="1:5" ht="25.5">
      <c r="A461" s="88">
        <f>IF((SUM('Разделы 3, 4, 5'!AC27:AC27)=SUM('Разделы 3, 4, 5'!AB11:AB11)),"","Неверно!")</f>
      </c>
      <c r="B461" s="89" t="s">
        <v>603</v>
      </c>
      <c r="C461" s="83" t="s">
        <v>613</v>
      </c>
      <c r="D461" s="83" t="s">
        <v>605</v>
      </c>
      <c r="E461" s="83" t="str">
        <f>CONCATENATE(SUM('Разделы 3, 4, 5'!AC27:AC27),"=",SUM('Разделы 3, 4, 5'!AB11:AB11))</f>
        <v>0=0</v>
      </c>
    </row>
    <row r="462" spans="1:5" ht="25.5">
      <c r="A462" s="88">
        <f>IF((SUM('Разделы 3, 4, 5'!N32:N32)=SUM('Разделы 3, 4, 5'!M14:M14)),"","Неверно!")</f>
      </c>
      <c r="B462" s="89" t="s">
        <v>614</v>
      </c>
      <c r="C462" s="83" t="s">
        <v>615</v>
      </c>
      <c r="D462" s="83" t="s">
        <v>616</v>
      </c>
      <c r="E462" s="83" t="str">
        <f>CONCATENATE(SUM('Разделы 3, 4, 5'!N32:N32),"=",SUM('Разделы 3, 4, 5'!M14:M14))</f>
        <v>0=0</v>
      </c>
    </row>
    <row r="463" spans="1:5" ht="25.5">
      <c r="A463" s="88">
        <f>IF((SUM('Разделы 3, 4, 5'!O32:O32)=SUM('Разделы 3, 4, 5'!N14:N14)),"","Неверно!")</f>
      </c>
      <c r="B463" s="89" t="s">
        <v>614</v>
      </c>
      <c r="C463" s="83" t="s">
        <v>617</v>
      </c>
      <c r="D463" s="83" t="s">
        <v>616</v>
      </c>
      <c r="E463" s="83" t="str">
        <f>CONCATENATE(SUM('Разделы 3, 4, 5'!O32:O32),"=",SUM('Разделы 3, 4, 5'!N14:N14))</f>
        <v>0=0</v>
      </c>
    </row>
    <row r="464" spans="1:5" ht="25.5">
      <c r="A464" s="88">
        <f>IF((SUM('Разделы 3, 4, 5'!P32:P32)=SUM('Разделы 3, 4, 5'!O14:O14)),"","Неверно!")</f>
      </c>
      <c r="B464" s="89" t="s">
        <v>614</v>
      </c>
      <c r="C464" s="83" t="s">
        <v>618</v>
      </c>
      <c r="D464" s="83" t="s">
        <v>616</v>
      </c>
      <c r="E464" s="83" t="str">
        <f>CONCATENATE(SUM('Разделы 3, 4, 5'!P32:P32),"=",SUM('Разделы 3, 4, 5'!O14:O14))</f>
        <v>0=0</v>
      </c>
    </row>
    <row r="465" spans="1:5" ht="25.5">
      <c r="A465" s="88">
        <f>IF((SUM('Разделы 3, 4, 5'!Q32:Q32)=SUM('Разделы 3, 4, 5'!P14:P14)),"","Неверно!")</f>
      </c>
      <c r="B465" s="89" t="s">
        <v>614</v>
      </c>
      <c r="C465" s="83" t="s">
        <v>619</v>
      </c>
      <c r="D465" s="83" t="s">
        <v>616</v>
      </c>
      <c r="E465" s="83" t="str">
        <f>CONCATENATE(SUM('Разделы 3, 4, 5'!Q32:Q32),"=",SUM('Разделы 3, 4, 5'!P14:P14))</f>
        <v>0=0</v>
      </c>
    </row>
    <row r="466" spans="1:5" ht="25.5">
      <c r="A466" s="88">
        <f>IF((SUM('Разделы 3, 4, 5'!R32:R32)=SUM('Разделы 3, 4, 5'!Q14:Q14)),"","Неверно!")</f>
      </c>
      <c r="B466" s="89" t="s">
        <v>614</v>
      </c>
      <c r="C466" s="83" t="s">
        <v>620</v>
      </c>
      <c r="D466" s="83" t="s">
        <v>616</v>
      </c>
      <c r="E466" s="83" t="str">
        <f>CONCATENATE(SUM('Разделы 3, 4, 5'!R32:R32),"=",SUM('Разделы 3, 4, 5'!Q14:Q14))</f>
        <v>0=0</v>
      </c>
    </row>
    <row r="467" spans="1:5" ht="25.5">
      <c r="A467" s="88">
        <f>IF((SUM('Разделы 3, 4, 5'!S32:S32)=SUM('Разделы 3, 4, 5'!R14:R14)),"","Неверно!")</f>
      </c>
      <c r="B467" s="89" t="s">
        <v>614</v>
      </c>
      <c r="C467" s="83" t="s">
        <v>621</v>
      </c>
      <c r="D467" s="83" t="s">
        <v>616</v>
      </c>
      <c r="E467" s="83" t="str">
        <f>CONCATENATE(SUM('Разделы 3, 4, 5'!S32:S32),"=",SUM('Разделы 3, 4, 5'!R14:R14))</f>
        <v>0=0</v>
      </c>
    </row>
    <row r="468" spans="1:5" ht="25.5">
      <c r="A468" s="88">
        <f>IF((SUM('Разделы 3, 4, 5'!T32:T32)=SUM('Разделы 3, 4, 5'!S14:S14)),"","Неверно!")</f>
      </c>
      <c r="B468" s="89" t="s">
        <v>614</v>
      </c>
      <c r="C468" s="83" t="s">
        <v>622</v>
      </c>
      <c r="D468" s="83" t="s">
        <v>616</v>
      </c>
      <c r="E468" s="83" t="str">
        <f>CONCATENATE(SUM('Разделы 3, 4, 5'!T32:T32),"=",SUM('Разделы 3, 4, 5'!S14:S14))</f>
        <v>0=0</v>
      </c>
    </row>
    <row r="469" spans="1:5" ht="25.5">
      <c r="A469" s="88">
        <f>IF((SUM('Разделы 3, 4, 5'!L32:L32)=SUM('Разделы 3, 4, 5'!K14:K14)),"","Неверно!")</f>
      </c>
      <c r="B469" s="89" t="s">
        <v>614</v>
      </c>
      <c r="C469" s="83" t="s">
        <v>623</v>
      </c>
      <c r="D469" s="83" t="s">
        <v>616</v>
      </c>
      <c r="E469" s="83" t="str">
        <f>CONCATENATE(SUM('Разделы 3, 4, 5'!L32:L32),"=",SUM('Разделы 3, 4, 5'!K14:K14))</f>
        <v>0=0</v>
      </c>
    </row>
    <row r="470" spans="1:5" ht="25.5">
      <c r="A470" s="88">
        <f>IF((SUM('Разделы 3, 4, 5'!M32:M32)=SUM('Разделы 3, 4, 5'!L14:L14)),"","Неверно!")</f>
      </c>
      <c r="B470" s="89" t="s">
        <v>614</v>
      </c>
      <c r="C470" s="83" t="s">
        <v>624</v>
      </c>
      <c r="D470" s="83" t="s">
        <v>616</v>
      </c>
      <c r="E470" s="83" t="str">
        <f>CONCATENATE(SUM('Разделы 3, 4, 5'!M32:M32),"=",SUM('Разделы 3, 4, 5'!L14:L14))</f>
        <v>0=0</v>
      </c>
    </row>
    <row r="471" spans="1:5" ht="25.5">
      <c r="A471" s="88">
        <f>IF((SUM('Разделы 3, 4, 5'!F27:F27)=SUM('Разделы 3, 4, 5'!E9:E9)),"","Неверно!")</f>
      </c>
      <c r="B471" s="89" t="s">
        <v>625</v>
      </c>
      <c r="C471" s="83" t="s">
        <v>626</v>
      </c>
      <c r="D471" s="83" t="s">
        <v>627</v>
      </c>
      <c r="E471" s="83" t="str">
        <f>CONCATENATE(SUM('Разделы 3, 4, 5'!F27:F27),"=",SUM('Разделы 3, 4, 5'!E9:E9))</f>
        <v>0=0</v>
      </c>
    </row>
    <row r="472" spans="1:5" ht="25.5">
      <c r="A472" s="88">
        <f>IF((SUM('Разделы 3, 4, 5'!G27:G27)=SUM('Разделы 3, 4, 5'!F9:F9)),"","Неверно!")</f>
      </c>
      <c r="B472" s="89" t="s">
        <v>625</v>
      </c>
      <c r="C472" s="83" t="s">
        <v>628</v>
      </c>
      <c r="D472" s="83" t="s">
        <v>627</v>
      </c>
      <c r="E472" s="83" t="str">
        <f>CONCATENATE(SUM('Разделы 3, 4, 5'!G27:G27),"=",SUM('Разделы 3, 4, 5'!F9:F9))</f>
        <v>0=0</v>
      </c>
    </row>
    <row r="473" spans="1:5" ht="25.5">
      <c r="A473" s="88">
        <f>IF((SUM('Разделы 3, 4, 5'!H27:H27)=SUM('Разделы 3, 4, 5'!G9:G9)),"","Неверно!")</f>
      </c>
      <c r="B473" s="89" t="s">
        <v>625</v>
      </c>
      <c r="C473" s="83" t="s">
        <v>629</v>
      </c>
      <c r="D473" s="83" t="s">
        <v>627</v>
      </c>
      <c r="E473" s="83" t="str">
        <f>CONCATENATE(SUM('Разделы 3, 4, 5'!H27:H27),"=",SUM('Разделы 3, 4, 5'!G9:G9))</f>
        <v>0=0</v>
      </c>
    </row>
    <row r="474" spans="1:5" ht="25.5">
      <c r="A474" s="88">
        <f>IF((SUM('Разделы 3, 4, 5'!I27:I27)=SUM('Разделы 3, 4, 5'!H9:H9)),"","Неверно!")</f>
      </c>
      <c r="B474" s="89" t="s">
        <v>625</v>
      </c>
      <c r="C474" s="83" t="s">
        <v>630</v>
      </c>
      <c r="D474" s="83" t="s">
        <v>627</v>
      </c>
      <c r="E474" s="83" t="str">
        <f>CONCATENATE(SUM('Разделы 3, 4, 5'!I27:I27),"=",SUM('Разделы 3, 4, 5'!H9:H9))</f>
        <v>0=0</v>
      </c>
    </row>
    <row r="475" spans="1:5" ht="25.5">
      <c r="A475" s="88">
        <f>IF((SUM('Разделы 3, 4, 5'!J27:J27)=SUM('Разделы 3, 4, 5'!I9:I9)),"","Неверно!")</f>
      </c>
      <c r="B475" s="89" t="s">
        <v>625</v>
      </c>
      <c r="C475" s="83" t="s">
        <v>631</v>
      </c>
      <c r="D475" s="83" t="s">
        <v>627</v>
      </c>
      <c r="E475" s="83" t="str">
        <f>CONCATENATE(SUM('Разделы 3, 4, 5'!J27:J27),"=",SUM('Разделы 3, 4, 5'!I9:I9))</f>
        <v>0=0</v>
      </c>
    </row>
    <row r="476" spans="1:5" ht="25.5">
      <c r="A476" s="88">
        <f>IF((SUM('Разделы 3, 4, 5'!K27:K27)=SUM('Разделы 3, 4, 5'!J9:J9)),"","Неверно!")</f>
      </c>
      <c r="B476" s="89" t="s">
        <v>625</v>
      </c>
      <c r="C476" s="83" t="s">
        <v>632</v>
      </c>
      <c r="D476" s="83" t="s">
        <v>627</v>
      </c>
      <c r="E476" s="83" t="str">
        <f>CONCATENATE(SUM('Разделы 3, 4, 5'!K27:K27),"=",SUM('Разделы 3, 4, 5'!J9:J9))</f>
        <v>0=0</v>
      </c>
    </row>
    <row r="477" spans="1:5" ht="12.75">
      <c r="A477" s="88">
        <f>IF((SUM('Разделы 3, 4, 5'!E26:E26)=SUM('Разделы 3, 4, 5'!E27:E27)+SUM('Разделы 3, 4, 5'!E32:E32)),"","Неверно!")</f>
      </c>
      <c r="B477" s="89" t="s">
        <v>396</v>
      </c>
      <c r="C477" s="83" t="s">
        <v>634</v>
      </c>
      <c r="D477" s="83" t="s">
        <v>635</v>
      </c>
      <c r="E477" s="83" t="str">
        <f>CONCATENATE(SUM('Разделы 3, 4, 5'!E26:E26),"=",SUM('Разделы 3, 4, 5'!E27:E27),"+",SUM('Разделы 3, 4, 5'!E32:E32))</f>
        <v>0=0+0</v>
      </c>
    </row>
    <row r="478" spans="1:5" ht="12.75">
      <c r="A478" s="88">
        <f>IF((SUM('Разделы 3, 4, 5'!N26:N26)=SUM('Разделы 3, 4, 5'!N27:N27)+SUM('Разделы 3, 4, 5'!N32:N32)),"","Неверно!")</f>
      </c>
      <c r="B478" s="89" t="s">
        <v>396</v>
      </c>
      <c r="C478" s="83" t="s">
        <v>636</v>
      </c>
      <c r="D478" s="83" t="s">
        <v>635</v>
      </c>
      <c r="E478" s="83" t="str">
        <f>CONCATENATE(SUM('Разделы 3, 4, 5'!N26:N26),"=",SUM('Разделы 3, 4, 5'!N27:N27),"+",SUM('Разделы 3, 4, 5'!N32:N32))</f>
        <v>0=0+0</v>
      </c>
    </row>
    <row r="479" spans="1:5" ht="12.75">
      <c r="A479" s="88">
        <f>IF((SUM('Разделы 3, 4, 5'!O26:O26)=SUM('Разделы 3, 4, 5'!O27:O27)+SUM('Разделы 3, 4, 5'!O32:O32)),"","Неверно!")</f>
      </c>
      <c r="B479" s="89" t="s">
        <v>396</v>
      </c>
      <c r="C479" s="83" t="s">
        <v>637</v>
      </c>
      <c r="D479" s="83" t="s">
        <v>635</v>
      </c>
      <c r="E479" s="83" t="str">
        <f>CONCATENATE(SUM('Разделы 3, 4, 5'!O26:O26),"=",SUM('Разделы 3, 4, 5'!O27:O27),"+",SUM('Разделы 3, 4, 5'!O32:O32))</f>
        <v>0=0+0</v>
      </c>
    </row>
    <row r="480" spans="1:5" ht="12.75">
      <c r="A480" s="88">
        <f>IF((SUM('Разделы 3, 4, 5'!P26:P26)=SUM('Разделы 3, 4, 5'!P27:P27)+SUM('Разделы 3, 4, 5'!P32:P32)),"","Неверно!")</f>
      </c>
      <c r="B480" s="89" t="s">
        <v>396</v>
      </c>
      <c r="C480" s="83" t="s">
        <v>638</v>
      </c>
      <c r="D480" s="83" t="s">
        <v>635</v>
      </c>
      <c r="E480" s="83" t="str">
        <f>CONCATENATE(SUM('Разделы 3, 4, 5'!P26:P26),"=",SUM('Разделы 3, 4, 5'!P27:P27),"+",SUM('Разделы 3, 4, 5'!P32:P32))</f>
        <v>0=0+0</v>
      </c>
    </row>
    <row r="481" spans="1:5" ht="12.75">
      <c r="A481" s="88">
        <f>IF((SUM('Разделы 3, 4, 5'!Q26:Q26)=SUM('Разделы 3, 4, 5'!Q27:Q27)+SUM('Разделы 3, 4, 5'!Q32:Q32)),"","Неверно!")</f>
      </c>
      <c r="B481" s="89" t="s">
        <v>396</v>
      </c>
      <c r="C481" s="83" t="s">
        <v>639</v>
      </c>
      <c r="D481" s="83" t="s">
        <v>635</v>
      </c>
      <c r="E481" s="83" t="str">
        <f>CONCATENATE(SUM('Разделы 3, 4, 5'!Q26:Q26),"=",SUM('Разделы 3, 4, 5'!Q27:Q27),"+",SUM('Разделы 3, 4, 5'!Q32:Q32))</f>
        <v>0=0+0</v>
      </c>
    </row>
    <row r="482" spans="1:5" ht="12.75">
      <c r="A482" s="88">
        <f>IF((SUM('Разделы 3, 4, 5'!R26:R26)=SUM('Разделы 3, 4, 5'!R27:R27)+SUM('Разделы 3, 4, 5'!R32:R32)),"","Неверно!")</f>
      </c>
      <c r="B482" s="89" t="s">
        <v>396</v>
      </c>
      <c r="C482" s="83" t="s">
        <v>640</v>
      </c>
      <c r="D482" s="83" t="s">
        <v>635</v>
      </c>
      <c r="E482" s="83" t="str">
        <f>CONCATENATE(SUM('Разделы 3, 4, 5'!R26:R26),"=",SUM('Разделы 3, 4, 5'!R27:R27),"+",SUM('Разделы 3, 4, 5'!R32:R32))</f>
        <v>0=0+0</v>
      </c>
    </row>
    <row r="483" spans="1:5" ht="12.75">
      <c r="A483" s="88">
        <f>IF((SUM('Разделы 3, 4, 5'!S26:S26)=SUM('Разделы 3, 4, 5'!S27:S27)+SUM('Разделы 3, 4, 5'!S32:S32)),"","Неверно!")</f>
      </c>
      <c r="B483" s="89" t="s">
        <v>396</v>
      </c>
      <c r="C483" s="83" t="s">
        <v>641</v>
      </c>
      <c r="D483" s="83" t="s">
        <v>635</v>
      </c>
      <c r="E483" s="83" t="str">
        <f>CONCATENATE(SUM('Разделы 3, 4, 5'!S26:S26),"=",SUM('Разделы 3, 4, 5'!S27:S27),"+",SUM('Разделы 3, 4, 5'!S32:S32))</f>
        <v>0=0+0</v>
      </c>
    </row>
    <row r="484" spans="1:5" ht="12.75">
      <c r="A484" s="88">
        <f>IF((SUM('Разделы 3, 4, 5'!T26:T26)=SUM('Разделы 3, 4, 5'!T27:T27)+SUM('Разделы 3, 4, 5'!T32:T32)),"","Неверно!")</f>
      </c>
      <c r="B484" s="89" t="s">
        <v>396</v>
      </c>
      <c r="C484" s="83" t="s">
        <v>642</v>
      </c>
      <c r="D484" s="83" t="s">
        <v>635</v>
      </c>
      <c r="E484" s="83" t="str">
        <f>CONCATENATE(SUM('Разделы 3, 4, 5'!T26:T26),"=",SUM('Разделы 3, 4, 5'!T27:T27),"+",SUM('Разделы 3, 4, 5'!T32:T32))</f>
        <v>0=0+0</v>
      </c>
    </row>
    <row r="485" spans="1:5" ht="12.75">
      <c r="A485" s="88">
        <f>IF((SUM('Разделы 3, 4, 5'!U26:U26)=SUM('Разделы 3, 4, 5'!U27:U27)+SUM('Разделы 3, 4, 5'!U32:U32)),"","Неверно!")</f>
      </c>
      <c r="B485" s="89" t="s">
        <v>396</v>
      </c>
      <c r="C485" s="83" t="s">
        <v>643</v>
      </c>
      <c r="D485" s="83" t="s">
        <v>635</v>
      </c>
      <c r="E485" s="83" t="str">
        <f>CONCATENATE(SUM('Разделы 3, 4, 5'!U26:U26),"=",SUM('Разделы 3, 4, 5'!U27:U27),"+",SUM('Разделы 3, 4, 5'!U32:U32))</f>
        <v>0=0+0</v>
      </c>
    </row>
    <row r="486" spans="1:5" ht="12.75">
      <c r="A486" s="88">
        <f>IF((SUM('Разделы 3, 4, 5'!V26:V26)=SUM('Разделы 3, 4, 5'!V27:V27)+SUM('Разделы 3, 4, 5'!V32:V32)),"","Неверно!")</f>
      </c>
      <c r="B486" s="89" t="s">
        <v>396</v>
      </c>
      <c r="C486" s="83" t="s">
        <v>644</v>
      </c>
      <c r="D486" s="83" t="s">
        <v>635</v>
      </c>
      <c r="E486" s="83" t="str">
        <f>CONCATENATE(SUM('Разделы 3, 4, 5'!V26:V26),"=",SUM('Разделы 3, 4, 5'!V27:V27),"+",SUM('Разделы 3, 4, 5'!V32:V32))</f>
        <v>0=0+0</v>
      </c>
    </row>
    <row r="487" spans="1:5" ht="12.75">
      <c r="A487" s="88">
        <f>IF((SUM('Разделы 3, 4, 5'!W26:W26)=SUM('Разделы 3, 4, 5'!W27:W27)+SUM('Разделы 3, 4, 5'!W32:W32)),"","Неверно!")</f>
      </c>
      <c r="B487" s="89" t="s">
        <v>396</v>
      </c>
      <c r="C487" s="83" t="s">
        <v>645</v>
      </c>
      <c r="D487" s="83" t="s">
        <v>635</v>
      </c>
      <c r="E487" s="83" t="str">
        <f>CONCATENATE(SUM('Разделы 3, 4, 5'!W26:W26),"=",SUM('Разделы 3, 4, 5'!W27:W27),"+",SUM('Разделы 3, 4, 5'!W32:W32))</f>
        <v>0=0+0</v>
      </c>
    </row>
    <row r="488" spans="1:5" ht="12.75">
      <c r="A488" s="88">
        <f>IF((SUM('Разделы 3, 4, 5'!F26:F26)=SUM('Разделы 3, 4, 5'!F27:F27)+SUM('Разделы 3, 4, 5'!F32:F32)),"","Неверно!")</f>
      </c>
      <c r="B488" s="89" t="s">
        <v>396</v>
      </c>
      <c r="C488" s="83" t="s">
        <v>646</v>
      </c>
      <c r="D488" s="83" t="s">
        <v>635</v>
      </c>
      <c r="E488" s="83" t="str">
        <f>CONCATENATE(SUM('Разделы 3, 4, 5'!F26:F26),"=",SUM('Разделы 3, 4, 5'!F27:F27),"+",SUM('Разделы 3, 4, 5'!F32:F32))</f>
        <v>0=0+0</v>
      </c>
    </row>
    <row r="489" spans="1:5" ht="12.75">
      <c r="A489" s="88">
        <f>IF((SUM('Разделы 3, 4, 5'!X26:X26)=SUM('Разделы 3, 4, 5'!X27:X27)+SUM('Разделы 3, 4, 5'!X32:X32)),"","Неверно!")</f>
      </c>
      <c r="B489" s="89" t="s">
        <v>396</v>
      </c>
      <c r="C489" s="83" t="s">
        <v>647</v>
      </c>
      <c r="D489" s="83" t="s">
        <v>635</v>
      </c>
      <c r="E489" s="83" t="str">
        <f>CONCATENATE(SUM('Разделы 3, 4, 5'!X26:X26),"=",SUM('Разделы 3, 4, 5'!X27:X27),"+",SUM('Разделы 3, 4, 5'!X32:X32))</f>
        <v>0=0+0</v>
      </c>
    </row>
    <row r="490" spans="1:5" ht="12.75">
      <c r="A490" s="88">
        <f>IF((SUM('Разделы 3, 4, 5'!Y26:Y26)=SUM('Разделы 3, 4, 5'!Y27:Y27)+SUM('Разделы 3, 4, 5'!Y32:Y32)),"","Неверно!")</f>
      </c>
      <c r="B490" s="89" t="s">
        <v>396</v>
      </c>
      <c r="C490" s="83" t="s">
        <v>648</v>
      </c>
      <c r="D490" s="83" t="s">
        <v>635</v>
      </c>
      <c r="E490" s="83" t="str">
        <f>CONCATENATE(SUM('Разделы 3, 4, 5'!Y26:Y26),"=",SUM('Разделы 3, 4, 5'!Y27:Y27),"+",SUM('Разделы 3, 4, 5'!Y32:Y32))</f>
        <v>0=0+0</v>
      </c>
    </row>
    <row r="491" spans="1:5" ht="12.75">
      <c r="A491" s="88">
        <f>IF((SUM('Разделы 3, 4, 5'!Z26:Z26)=SUM('Разделы 3, 4, 5'!Z27:Z27)+SUM('Разделы 3, 4, 5'!Z32:Z32)),"","Неверно!")</f>
      </c>
      <c r="B491" s="89" t="s">
        <v>396</v>
      </c>
      <c r="C491" s="83" t="s">
        <v>649</v>
      </c>
      <c r="D491" s="83" t="s">
        <v>635</v>
      </c>
      <c r="E491" s="83" t="str">
        <f>CONCATENATE(SUM('Разделы 3, 4, 5'!Z26:Z26),"=",SUM('Разделы 3, 4, 5'!Z27:Z27),"+",SUM('Разделы 3, 4, 5'!Z32:Z32))</f>
        <v>0=0+0</v>
      </c>
    </row>
    <row r="492" spans="1:5" ht="12.75">
      <c r="A492" s="88">
        <f>IF((SUM('Разделы 3, 4, 5'!AA26:AA26)=SUM('Разделы 3, 4, 5'!AA27:AA27)+SUM('Разделы 3, 4, 5'!AA32:AA32)),"","Неверно!")</f>
      </c>
      <c r="B492" s="89" t="s">
        <v>396</v>
      </c>
      <c r="C492" s="83" t="s">
        <v>650</v>
      </c>
      <c r="D492" s="83" t="s">
        <v>635</v>
      </c>
      <c r="E492" s="83" t="str">
        <f>CONCATENATE(SUM('Разделы 3, 4, 5'!AA26:AA26),"=",SUM('Разделы 3, 4, 5'!AA27:AA27),"+",SUM('Разделы 3, 4, 5'!AA32:AA32))</f>
        <v>0=0+0</v>
      </c>
    </row>
    <row r="493" spans="1:5" ht="12.75">
      <c r="A493" s="88">
        <f>IF((SUM('Разделы 3, 4, 5'!AB26:AB26)=SUM('Разделы 3, 4, 5'!AB27:AB27)+SUM('Разделы 3, 4, 5'!AB32:AB32)),"","Неверно!")</f>
      </c>
      <c r="B493" s="89" t="s">
        <v>396</v>
      </c>
      <c r="C493" s="83" t="s">
        <v>651</v>
      </c>
      <c r="D493" s="83" t="s">
        <v>635</v>
      </c>
      <c r="E493" s="83" t="str">
        <f>CONCATENATE(SUM('Разделы 3, 4, 5'!AB26:AB26),"=",SUM('Разделы 3, 4, 5'!AB27:AB27),"+",SUM('Разделы 3, 4, 5'!AB32:AB32))</f>
        <v>0=0+0</v>
      </c>
    </row>
    <row r="494" spans="1:5" ht="12.75">
      <c r="A494" s="88">
        <f>IF((SUM('Разделы 3, 4, 5'!AC26:AC26)=SUM('Разделы 3, 4, 5'!AC27:AC27)+SUM('Разделы 3, 4, 5'!AC32:AC32)),"","Неверно!")</f>
      </c>
      <c r="B494" s="89" t="s">
        <v>396</v>
      </c>
      <c r="C494" s="83" t="s">
        <v>652</v>
      </c>
      <c r="D494" s="83" t="s">
        <v>635</v>
      </c>
      <c r="E494" s="83" t="str">
        <f>CONCATENATE(SUM('Разделы 3, 4, 5'!AC26:AC26),"=",SUM('Разделы 3, 4, 5'!AC27:AC27),"+",SUM('Разделы 3, 4, 5'!AC32:AC32))</f>
        <v>0=0+0</v>
      </c>
    </row>
    <row r="495" spans="1:5" ht="12.75">
      <c r="A495" s="88">
        <f>IF((SUM('Разделы 3, 4, 5'!AD26:AD26)=SUM('Разделы 3, 4, 5'!AD27:AD27)+SUM('Разделы 3, 4, 5'!AD32:AD32)),"","Неверно!")</f>
      </c>
      <c r="B495" s="89" t="s">
        <v>396</v>
      </c>
      <c r="C495" s="83" t="s">
        <v>653</v>
      </c>
      <c r="D495" s="83" t="s">
        <v>635</v>
      </c>
      <c r="E495" s="83" t="str">
        <f>CONCATENATE(SUM('Разделы 3, 4, 5'!AD26:AD26),"=",SUM('Разделы 3, 4, 5'!AD27:AD27),"+",SUM('Разделы 3, 4, 5'!AD32:AD32))</f>
        <v>0=0+0</v>
      </c>
    </row>
    <row r="496" spans="1:5" ht="12.75">
      <c r="A496" s="88">
        <f>IF((SUM('Разделы 3, 4, 5'!AE26:AE26)=SUM('Разделы 3, 4, 5'!AE27:AE27)+SUM('Разделы 3, 4, 5'!AE32:AE32)),"","Неверно!")</f>
      </c>
      <c r="B496" s="89" t="s">
        <v>396</v>
      </c>
      <c r="C496" s="83" t="s">
        <v>654</v>
      </c>
      <c r="D496" s="83" t="s">
        <v>635</v>
      </c>
      <c r="E496" s="83" t="str">
        <f>CONCATENATE(SUM('Разделы 3, 4, 5'!AE26:AE26),"=",SUM('Разделы 3, 4, 5'!AE27:AE27),"+",SUM('Разделы 3, 4, 5'!AE32:AE32))</f>
        <v>0=0+0</v>
      </c>
    </row>
    <row r="497" spans="1:5" ht="12.75">
      <c r="A497" s="88">
        <f>IF((SUM('Разделы 3, 4, 5'!AF26:AF26)=SUM('Разделы 3, 4, 5'!AF27:AF27)+SUM('Разделы 3, 4, 5'!AF32:AF32)),"","Неверно!")</f>
      </c>
      <c r="B497" s="89" t="s">
        <v>396</v>
      </c>
      <c r="C497" s="83" t="s">
        <v>655</v>
      </c>
      <c r="D497" s="83" t="s">
        <v>635</v>
      </c>
      <c r="E497" s="83" t="str">
        <f>CONCATENATE(SUM('Разделы 3, 4, 5'!AF26:AF26),"=",SUM('Разделы 3, 4, 5'!AF27:AF27),"+",SUM('Разделы 3, 4, 5'!AF32:AF32))</f>
        <v>0=0+0</v>
      </c>
    </row>
    <row r="498" spans="1:5" ht="12.75">
      <c r="A498" s="88">
        <f>IF((SUM('Разделы 3, 4, 5'!G26:G26)=SUM('Разделы 3, 4, 5'!G27:G27)+SUM('Разделы 3, 4, 5'!G32:G32)),"","Неверно!")</f>
      </c>
      <c r="B498" s="89" t="s">
        <v>396</v>
      </c>
      <c r="C498" s="83" t="s">
        <v>656</v>
      </c>
      <c r="D498" s="83" t="s">
        <v>635</v>
      </c>
      <c r="E498" s="83" t="str">
        <f>CONCATENATE(SUM('Разделы 3, 4, 5'!G26:G26),"=",SUM('Разделы 3, 4, 5'!G27:G27),"+",SUM('Разделы 3, 4, 5'!G32:G32))</f>
        <v>0=0+0</v>
      </c>
    </row>
    <row r="499" spans="1:5" ht="12.75">
      <c r="A499" s="88">
        <f>IF((SUM('Разделы 3, 4, 5'!H26:H26)=SUM('Разделы 3, 4, 5'!H27:H27)+SUM('Разделы 3, 4, 5'!H32:H32)),"","Неверно!")</f>
      </c>
      <c r="B499" s="89" t="s">
        <v>396</v>
      </c>
      <c r="C499" s="83" t="s">
        <v>657</v>
      </c>
      <c r="D499" s="83" t="s">
        <v>635</v>
      </c>
      <c r="E499" s="83" t="str">
        <f>CONCATENATE(SUM('Разделы 3, 4, 5'!H26:H26),"=",SUM('Разделы 3, 4, 5'!H27:H27),"+",SUM('Разделы 3, 4, 5'!H32:H32))</f>
        <v>0=0+0</v>
      </c>
    </row>
    <row r="500" spans="1:5" ht="12.75">
      <c r="A500" s="88">
        <f>IF((SUM('Разделы 3, 4, 5'!I26:I26)=SUM('Разделы 3, 4, 5'!I27:I27)+SUM('Разделы 3, 4, 5'!I32:I32)),"","Неверно!")</f>
      </c>
      <c r="B500" s="89" t="s">
        <v>396</v>
      </c>
      <c r="C500" s="83" t="s">
        <v>658</v>
      </c>
      <c r="D500" s="83" t="s">
        <v>635</v>
      </c>
      <c r="E500" s="83" t="str">
        <f>CONCATENATE(SUM('Разделы 3, 4, 5'!I26:I26),"=",SUM('Разделы 3, 4, 5'!I27:I27),"+",SUM('Разделы 3, 4, 5'!I32:I32))</f>
        <v>0=0+0</v>
      </c>
    </row>
    <row r="501" spans="1:5" ht="12.75">
      <c r="A501" s="88">
        <f>IF((SUM('Разделы 3, 4, 5'!J26:J26)=SUM('Разделы 3, 4, 5'!J27:J27)+SUM('Разделы 3, 4, 5'!J32:J32)),"","Неверно!")</f>
      </c>
      <c r="B501" s="89" t="s">
        <v>396</v>
      </c>
      <c r="C501" s="83" t="s">
        <v>659</v>
      </c>
      <c r="D501" s="83" t="s">
        <v>635</v>
      </c>
      <c r="E501" s="83" t="str">
        <f>CONCATENATE(SUM('Разделы 3, 4, 5'!J26:J26),"=",SUM('Разделы 3, 4, 5'!J27:J27),"+",SUM('Разделы 3, 4, 5'!J32:J32))</f>
        <v>0=0+0</v>
      </c>
    </row>
    <row r="502" spans="1:5" ht="12.75">
      <c r="A502" s="88">
        <f>IF((SUM('Разделы 3, 4, 5'!K26:K26)=SUM('Разделы 3, 4, 5'!K27:K27)+SUM('Разделы 3, 4, 5'!K32:K32)),"","Неверно!")</f>
      </c>
      <c r="B502" s="89" t="s">
        <v>396</v>
      </c>
      <c r="C502" s="83" t="s">
        <v>660</v>
      </c>
      <c r="D502" s="83" t="s">
        <v>635</v>
      </c>
      <c r="E502" s="83" t="str">
        <f>CONCATENATE(SUM('Разделы 3, 4, 5'!K26:K26),"=",SUM('Разделы 3, 4, 5'!K27:K27),"+",SUM('Разделы 3, 4, 5'!K32:K32))</f>
        <v>0=0+0</v>
      </c>
    </row>
    <row r="503" spans="1:5" ht="12.75">
      <c r="A503" s="88">
        <f>IF((SUM('Разделы 3, 4, 5'!L26:L26)=SUM('Разделы 3, 4, 5'!L27:L27)+SUM('Разделы 3, 4, 5'!L32:L32)),"","Неверно!")</f>
      </c>
      <c r="B503" s="89" t="s">
        <v>396</v>
      </c>
      <c r="C503" s="83" t="s">
        <v>661</v>
      </c>
      <c r="D503" s="83" t="s">
        <v>635</v>
      </c>
      <c r="E503" s="83" t="str">
        <f>CONCATENATE(SUM('Разделы 3, 4, 5'!L26:L26),"=",SUM('Разделы 3, 4, 5'!L27:L27),"+",SUM('Разделы 3, 4, 5'!L32:L32))</f>
        <v>0=0+0</v>
      </c>
    </row>
    <row r="504" spans="1:5" ht="12.75">
      <c r="A504" s="88">
        <f>IF((SUM('Разделы 3, 4, 5'!M26:M26)=SUM('Разделы 3, 4, 5'!M27:M27)+SUM('Разделы 3, 4, 5'!M32:M32)),"","Неверно!")</f>
      </c>
      <c r="B504" s="89" t="s">
        <v>396</v>
      </c>
      <c r="C504" s="83" t="s">
        <v>662</v>
      </c>
      <c r="D504" s="83" t="s">
        <v>635</v>
      </c>
      <c r="E504" s="83" t="str">
        <f>CONCATENATE(SUM('Разделы 3, 4, 5'!M26:M26),"=",SUM('Разделы 3, 4, 5'!M27:M27),"+",SUM('Разделы 3, 4, 5'!M32:M32))</f>
        <v>0=0+0</v>
      </c>
    </row>
    <row r="505" spans="1:5" ht="12.75">
      <c r="A505" s="88">
        <f>IF((SUM('Разделы 3, 4, 5'!E27:E27)=SUM('Разделы 3, 4, 5'!E28:E31)),"","Неверно!")</f>
      </c>
      <c r="B505" s="89" t="s">
        <v>491</v>
      </c>
      <c r="C505" s="83" t="s">
        <v>663</v>
      </c>
      <c r="D505" s="83" t="s">
        <v>29</v>
      </c>
      <c r="E505" s="83" t="str">
        <f>CONCATENATE(SUM('Разделы 3, 4, 5'!E27:E27),"=",SUM('Разделы 3, 4, 5'!E28:E31))</f>
        <v>0=0</v>
      </c>
    </row>
    <row r="506" spans="1:5" ht="12.75">
      <c r="A506" s="88">
        <f>IF((SUM('Разделы 3, 4, 5'!N27:N27)=SUM('Разделы 3, 4, 5'!N28:N31)),"","Неверно!")</f>
      </c>
      <c r="B506" s="89" t="s">
        <v>491</v>
      </c>
      <c r="C506" s="83" t="s">
        <v>664</v>
      </c>
      <c r="D506" s="83" t="s">
        <v>29</v>
      </c>
      <c r="E506" s="83" t="str">
        <f>CONCATENATE(SUM('Разделы 3, 4, 5'!N27:N27),"=",SUM('Разделы 3, 4, 5'!N28:N31))</f>
        <v>0=0</v>
      </c>
    </row>
    <row r="507" spans="1:5" ht="12.75">
      <c r="A507" s="88">
        <f>IF((SUM('Разделы 3, 4, 5'!O27:O27)=SUM('Разделы 3, 4, 5'!O28:O31)),"","Неверно!")</f>
      </c>
      <c r="B507" s="89" t="s">
        <v>491</v>
      </c>
      <c r="C507" s="83" t="s">
        <v>665</v>
      </c>
      <c r="D507" s="83" t="s">
        <v>29</v>
      </c>
      <c r="E507" s="83" t="str">
        <f>CONCATENATE(SUM('Разделы 3, 4, 5'!O27:O27),"=",SUM('Разделы 3, 4, 5'!O28:O31))</f>
        <v>0=0</v>
      </c>
    </row>
    <row r="508" spans="1:5" ht="12.75">
      <c r="A508" s="88">
        <f>IF((SUM('Разделы 3, 4, 5'!P27:P27)=SUM('Разделы 3, 4, 5'!P28:P31)),"","Неверно!")</f>
      </c>
      <c r="B508" s="89" t="s">
        <v>491</v>
      </c>
      <c r="C508" s="83" t="s">
        <v>666</v>
      </c>
      <c r="D508" s="83" t="s">
        <v>29</v>
      </c>
      <c r="E508" s="83" t="str">
        <f>CONCATENATE(SUM('Разделы 3, 4, 5'!P27:P27),"=",SUM('Разделы 3, 4, 5'!P28:P31))</f>
        <v>0=0</v>
      </c>
    </row>
    <row r="509" spans="1:5" ht="12.75">
      <c r="A509" s="88">
        <f>IF((SUM('Разделы 3, 4, 5'!Q27:Q27)=SUM('Разделы 3, 4, 5'!Q28:Q31)),"","Неверно!")</f>
      </c>
      <c r="B509" s="89" t="s">
        <v>491</v>
      </c>
      <c r="C509" s="83" t="s">
        <v>667</v>
      </c>
      <c r="D509" s="83" t="s">
        <v>29</v>
      </c>
      <c r="E509" s="83" t="str">
        <f>CONCATENATE(SUM('Разделы 3, 4, 5'!Q27:Q27),"=",SUM('Разделы 3, 4, 5'!Q28:Q31))</f>
        <v>0=0</v>
      </c>
    </row>
    <row r="510" spans="1:5" ht="12.75">
      <c r="A510" s="88">
        <f>IF((SUM('Разделы 3, 4, 5'!R27:R27)=SUM('Разделы 3, 4, 5'!R28:R31)),"","Неверно!")</f>
      </c>
      <c r="B510" s="89" t="s">
        <v>491</v>
      </c>
      <c r="C510" s="83" t="s">
        <v>668</v>
      </c>
      <c r="D510" s="83" t="s">
        <v>29</v>
      </c>
      <c r="E510" s="83" t="str">
        <f>CONCATENATE(SUM('Разделы 3, 4, 5'!R27:R27),"=",SUM('Разделы 3, 4, 5'!R28:R31))</f>
        <v>0=0</v>
      </c>
    </row>
    <row r="511" spans="1:5" ht="12.75">
      <c r="A511" s="88">
        <f>IF((SUM('Разделы 3, 4, 5'!S27:S27)=SUM('Разделы 3, 4, 5'!S28:S31)),"","Неверно!")</f>
      </c>
      <c r="B511" s="89" t="s">
        <v>491</v>
      </c>
      <c r="C511" s="83" t="s">
        <v>669</v>
      </c>
      <c r="D511" s="83" t="s">
        <v>29</v>
      </c>
      <c r="E511" s="83" t="str">
        <f>CONCATENATE(SUM('Разделы 3, 4, 5'!S27:S27),"=",SUM('Разделы 3, 4, 5'!S28:S31))</f>
        <v>0=0</v>
      </c>
    </row>
    <row r="512" spans="1:5" ht="12.75">
      <c r="A512" s="88">
        <f>IF((SUM('Разделы 3, 4, 5'!T27:T27)=SUM('Разделы 3, 4, 5'!T28:T31)),"","Неверно!")</f>
      </c>
      <c r="B512" s="89" t="s">
        <v>491</v>
      </c>
      <c r="C512" s="83" t="s">
        <v>670</v>
      </c>
      <c r="D512" s="83" t="s">
        <v>29</v>
      </c>
      <c r="E512" s="83" t="str">
        <f>CONCATENATE(SUM('Разделы 3, 4, 5'!T27:T27),"=",SUM('Разделы 3, 4, 5'!T28:T31))</f>
        <v>0=0</v>
      </c>
    </row>
    <row r="513" spans="1:5" ht="12.75">
      <c r="A513" s="88">
        <f>IF((SUM('Разделы 3, 4, 5'!U27:U27)=SUM('Разделы 3, 4, 5'!U28:U31)),"","Неверно!")</f>
      </c>
      <c r="B513" s="89" t="s">
        <v>491</v>
      </c>
      <c r="C513" s="83" t="s">
        <v>671</v>
      </c>
      <c r="D513" s="83" t="s">
        <v>29</v>
      </c>
      <c r="E513" s="83" t="str">
        <f>CONCATENATE(SUM('Разделы 3, 4, 5'!U27:U27),"=",SUM('Разделы 3, 4, 5'!U28:U31))</f>
        <v>0=0</v>
      </c>
    </row>
    <row r="514" spans="1:5" ht="12.75">
      <c r="A514" s="88">
        <f>IF((SUM('Разделы 3, 4, 5'!V27:V27)=SUM('Разделы 3, 4, 5'!V28:V31)),"","Неверно!")</f>
      </c>
      <c r="B514" s="89" t="s">
        <v>491</v>
      </c>
      <c r="C514" s="83" t="s">
        <v>672</v>
      </c>
      <c r="D514" s="83" t="s">
        <v>29</v>
      </c>
      <c r="E514" s="83" t="str">
        <f>CONCATENATE(SUM('Разделы 3, 4, 5'!V27:V27),"=",SUM('Разделы 3, 4, 5'!V28:V31))</f>
        <v>0=0</v>
      </c>
    </row>
    <row r="515" spans="1:5" ht="12.75">
      <c r="A515" s="88">
        <f>IF((SUM('Разделы 3, 4, 5'!W27:W27)=SUM('Разделы 3, 4, 5'!W28:W31)),"","Неверно!")</f>
      </c>
      <c r="B515" s="89" t="s">
        <v>491</v>
      </c>
      <c r="C515" s="83" t="s">
        <v>673</v>
      </c>
      <c r="D515" s="83" t="s">
        <v>29</v>
      </c>
      <c r="E515" s="83" t="str">
        <f>CONCATENATE(SUM('Разделы 3, 4, 5'!W27:W27),"=",SUM('Разделы 3, 4, 5'!W28:W31))</f>
        <v>0=0</v>
      </c>
    </row>
    <row r="516" spans="1:5" ht="12.75">
      <c r="A516" s="88">
        <f>IF((SUM('Разделы 3, 4, 5'!F27:F27)=SUM('Разделы 3, 4, 5'!F28:F31)),"","Неверно!")</f>
      </c>
      <c r="B516" s="89" t="s">
        <v>491</v>
      </c>
      <c r="C516" s="83" t="s">
        <v>674</v>
      </c>
      <c r="D516" s="83" t="s">
        <v>29</v>
      </c>
      <c r="E516" s="83" t="str">
        <f>CONCATENATE(SUM('Разделы 3, 4, 5'!F27:F27),"=",SUM('Разделы 3, 4, 5'!F28:F31))</f>
        <v>0=0</v>
      </c>
    </row>
    <row r="517" spans="1:5" ht="12.75">
      <c r="A517" s="88">
        <f>IF((SUM('Разделы 3, 4, 5'!X27:X27)=SUM('Разделы 3, 4, 5'!X28:X31)),"","Неверно!")</f>
      </c>
      <c r="B517" s="89" t="s">
        <v>491</v>
      </c>
      <c r="C517" s="83" t="s">
        <v>675</v>
      </c>
      <c r="D517" s="83" t="s">
        <v>29</v>
      </c>
      <c r="E517" s="83" t="str">
        <f>CONCATENATE(SUM('Разделы 3, 4, 5'!X27:X27),"=",SUM('Разделы 3, 4, 5'!X28:X31))</f>
        <v>0=0</v>
      </c>
    </row>
    <row r="518" spans="1:5" ht="12.75">
      <c r="A518" s="88">
        <f>IF((SUM('Разделы 3, 4, 5'!Y27:Y27)=SUM('Разделы 3, 4, 5'!Y28:Y31)),"","Неверно!")</f>
      </c>
      <c r="B518" s="89" t="s">
        <v>491</v>
      </c>
      <c r="C518" s="83" t="s">
        <v>676</v>
      </c>
      <c r="D518" s="83" t="s">
        <v>29</v>
      </c>
      <c r="E518" s="83" t="str">
        <f>CONCATENATE(SUM('Разделы 3, 4, 5'!Y27:Y27),"=",SUM('Разделы 3, 4, 5'!Y28:Y31))</f>
        <v>0=0</v>
      </c>
    </row>
    <row r="519" spans="1:5" ht="12.75">
      <c r="A519" s="88">
        <f>IF((SUM('Разделы 3, 4, 5'!Z27:Z27)=SUM('Разделы 3, 4, 5'!Z28:Z31)),"","Неверно!")</f>
      </c>
      <c r="B519" s="89" t="s">
        <v>491</v>
      </c>
      <c r="C519" s="83" t="s">
        <v>677</v>
      </c>
      <c r="D519" s="83" t="s">
        <v>29</v>
      </c>
      <c r="E519" s="83" t="str">
        <f>CONCATENATE(SUM('Разделы 3, 4, 5'!Z27:Z27),"=",SUM('Разделы 3, 4, 5'!Z28:Z31))</f>
        <v>0=0</v>
      </c>
    </row>
    <row r="520" spans="1:5" ht="12.75">
      <c r="A520" s="88">
        <f>IF((SUM('Разделы 3, 4, 5'!AA27:AA27)=SUM('Разделы 3, 4, 5'!AA28:AA31)),"","Неверно!")</f>
      </c>
      <c r="B520" s="89" t="s">
        <v>491</v>
      </c>
      <c r="C520" s="83" t="s">
        <v>678</v>
      </c>
      <c r="D520" s="83" t="s">
        <v>29</v>
      </c>
      <c r="E520" s="83" t="str">
        <f>CONCATENATE(SUM('Разделы 3, 4, 5'!AA27:AA27),"=",SUM('Разделы 3, 4, 5'!AA28:AA31))</f>
        <v>0=0</v>
      </c>
    </row>
    <row r="521" spans="1:5" ht="12.75">
      <c r="A521" s="88">
        <f>IF((SUM('Разделы 3, 4, 5'!AB27:AB27)=SUM('Разделы 3, 4, 5'!AB28:AB31)),"","Неверно!")</f>
      </c>
      <c r="B521" s="89" t="s">
        <v>491</v>
      </c>
      <c r="C521" s="83" t="s">
        <v>679</v>
      </c>
      <c r="D521" s="83" t="s">
        <v>29</v>
      </c>
      <c r="E521" s="83" t="str">
        <f>CONCATENATE(SUM('Разделы 3, 4, 5'!AB27:AB27),"=",SUM('Разделы 3, 4, 5'!AB28:AB31))</f>
        <v>0=0</v>
      </c>
    </row>
    <row r="522" spans="1:5" ht="12.75">
      <c r="A522" s="88">
        <f>IF((SUM('Разделы 3, 4, 5'!AC27:AC27)=SUM('Разделы 3, 4, 5'!AC28:AC31)),"","Неверно!")</f>
      </c>
      <c r="B522" s="89" t="s">
        <v>491</v>
      </c>
      <c r="C522" s="83" t="s">
        <v>680</v>
      </c>
      <c r="D522" s="83" t="s">
        <v>29</v>
      </c>
      <c r="E522" s="83" t="str">
        <f>CONCATENATE(SUM('Разделы 3, 4, 5'!AC27:AC27),"=",SUM('Разделы 3, 4, 5'!AC28:AC31))</f>
        <v>0=0</v>
      </c>
    </row>
    <row r="523" spans="1:5" ht="12.75">
      <c r="A523" s="88">
        <f>IF((SUM('Разделы 3, 4, 5'!AD27:AD27)=SUM('Разделы 3, 4, 5'!AD28:AD31)),"","Неверно!")</f>
      </c>
      <c r="B523" s="89" t="s">
        <v>491</v>
      </c>
      <c r="C523" s="83" t="s">
        <v>681</v>
      </c>
      <c r="D523" s="83" t="s">
        <v>29</v>
      </c>
      <c r="E523" s="83" t="str">
        <f>CONCATENATE(SUM('Разделы 3, 4, 5'!AD27:AD27),"=",SUM('Разделы 3, 4, 5'!AD28:AD31))</f>
        <v>0=0</v>
      </c>
    </row>
    <row r="524" spans="1:5" ht="12.75">
      <c r="A524" s="88">
        <f>IF((SUM('Разделы 3, 4, 5'!AE27:AE27)=SUM('Разделы 3, 4, 5'!AE28:AE31)),"","Неверно!")</f>
      </c>
      <c r="B524" s="89" t="s">
        <v>491</v>
      </c>
      <c r="C524" s="83" t="s">
        <v>682</v>
      </c>
      <c r="D524" s="83" t="s">
        <v>29</v>
      </c>
      <c r="E524" s="83" t="str">
        <f>CONCATENATE(SUM('Разделы 3, 4, 5'!AE27:AE27),"=",SUM('Разделы 3, 4, 5'!AE28:AE31))</f>
        <v>0=0</v>
      </c>
    </row>
    <row r="525" spans="1:5" ht="12.75">
      <c r="A525" s="88">
        <f>IF((SUM('Разделы 3, 4, 5'!AF27:AF27)=SUM('Разделы 3, 4, 5'!AF28:AF31)),"","Неверно!")</f>
      </c>
      <c r="B525" s="89" t="s">
        <v>491</v>
      </c>
      <c r="C525" s="83" t="s">
        <v>683</v>
      </c>
      <c r="D525" s="83" t="s">
        <v>29</v>
      </c>
      <c r="E525" s="83" t="str">
        <f>CONCATENATE(SUM('Разделы 3, 4, 5'!AF27:AF27),"=",SUM('Разделы 3, 4, 5'!AF28:AF31))</f>
        <v>0=0</v>
      </c>
    </row>
    <row r="526" spans="1:5" ht="12.75">
      <c r="A526" s="88">
        <f>IF((SUM('Разделы 3, 4, 5'!G27:G27)=SUM('Разделы 3, 4, 5'!G28:G31)),"","Неверно!")</f>
      </c>
      <c r="B526" s="89" t="s">
        <v>491</v>
      </c>
      <c r="C526" s="83" t="s">
        <v>684</v>
      </c>
      <c r="D526" s="83" t="s">
        <v>29</v>
      </c>
      <c r="E526" s="83" t="str">
        <f>CONCATENATE(SUM('Разделы 3, 4, 5'!G27:G27),"=",SUM('Разделы 3, 4, 5'!G28:G31))</f>
        <v>0=0</v>
      </c>
    </row>
    <row r="527" spans="1:5" ht="12.75">
      <c r="A527" s="88">
        <f>IF((SUM('Разделы 3, 4, 5'!H27:H27)=SUM('Разделы 3, 4, 5'!H28:H31)),"","Неверно!")</f>
      </c>
      <c r="B527" s="89" t="s">
        <v>491</v>
      </c>
      <c r="C527" s="83" t="s">
        <v>685</v>
      </c>
      <c r="D527" s="83" t="s">
        <v>29</v>
      </c>
      <c r="E527" s="83" t="str">
        <f>CONCATENATE(SUM('Разделы 3, 4, 5'!H27:H27),"=",SUM('Разделы 3, 4, 5'!H28:H31))</f>
        <v>0=0</v>
      </c>
    </row>
    <row r="528" spans="1:5" ht="12.75">
      <c r="A528" s="88">
        <f>IF((SUM('Разделы 3, 4, 5'!I27:I27)=SUM('Разделы 3, 4, 5'!I28:I31)),"","Неверно!")</f>
      </c>
      <c r="B528" s="89" t="s">
        <v>491</v>
      </c>
      <c r="C528" s="83" t="s">
        <v>686</v>
      </c>
      <c r="D528" s="83" t="s">
        <v>29</v>
      </c>
      <c r="E528" s="83" t="str">
        <f>CONCATENATE(SUM('Разделы 3, 4, 5'!I27:I27),"=",SUM('Разделы 3, 4, 5'!I28:I31))</f>
        <v>0=0</v>
      </c>
    </row>
    <row r="529" spans="1:5" ht="12.75">
      <c r="A529" s="88">
        <f>IF((SUM('Разделы 3, 4, 5'!J27:J27)=SUM('Разделы 3, 4, 5'!J28:J31)),"","Неверно!")</f>
      </c>
      <c r="B529" s="89" t="s">
        <v>491</v>
      </c>
      <c r="C529" s="83" t="s">
        <v>687</v>
      </c>
      <c r="D529" s="83" t="s">
        <v>29</v>
      </c>
      <c r="E529" s="83" t="str">
        <f>CONCATENATE(SUM('Разделы 3, 4, 5'!J27:J27),"=",SUM('Разделы 3, 4, 5'!J28:J31))</f>
        <v>0=0</v>
      </c>
    </row>
    <row r="530" spans="1:5" ht="12.75">
      <c r="A530" s="88">
        <f>IF((SUM('Разделы 3, 4, 5'!K27:K27)=SUM('Разделы 3, 4, 5'!K28:K31)),"","Неверно!")</f>
      </c>
      <c r="B530" s="89" t="s">
        <v>491</v>
      </c>
      <c r="C530" s="83" t="s">
        <v>688</v>
      </c>
      <c r="D530" s="83" t="s">
        <v>29</v>
      </c>
      <c r="E530" s="83" t="str">
        <f>CONCATENATE(SUM('Разделы 3, 4, 5'!K27:K27),"=",SUM('Разделы 3, 4, 5'!K28:K31))</f>
        <v>0=0</v>
      </c>
    </row>
    <row r="531" spans="1:5" ht="12.75">
      <c r="A531" s="88">
        <f>IF((SUM('Разделы 3, 4, 5'!L27:L27)=SUM('Разделы 3, 4, 5'!L28:L31)),"","Неверно!")</f>
      </c>
      <c r="B531" s="89" t="s">
        <v>491</v>
      </c>
      <c r="C531" s="83" t="s">
        <v>689</v>
      </c>
      <c r="D531" s="83" t="s">
        <v>29</v>
      </c>
      <c r="E531" s="83" t="str">
        <f>CONCATENATE(SUM('Разделы 3, 4, 5'!L27:L27),"=",SUM('Разделы 3, 4, 5'!L28:L31))</f>
        <v>0=0</v>
      </c>
    </row>
    <row r="532" spans="1:5" ht="12.75">
      <c r="A532" s="88">
        <f>IF((SUM('Разделы 3, 4, 5'!M27:M27)=SUM('Разделы 3, 4, 5'!M28:M31)),"","Неверно!")</f>
      </c>
      <c r="B532" s="89" t="s">
        <v>491</v>
      </c>
      <c r="C532" s="83" t="s">
        <v>690</v>
      </c>
      <c r="D532" s="83" t="s">
        <v>29</v>
      </c>
      <c r="E532" s="83" t="str">
        <f>CONCATENATE(SUM('Разделы 3, 4, 5'!M27:M27),"=",SUM('Разделы 3, 4, 5'!M28:M31))</f>
        <v>0=0</v>
      </c>
    </row>
    <row r="533" spans="1:5" ht="38.25">
      <c r="A533" s="88">
        <f>IF(((SUM('Разделы 3, 4, 5'!AC14:AC14)=0)*(SUM('Разделы 3, 4, 5'!AE32:AE32)=SUM('Разделы 3, 4, 5'!AD13:AD13)+SUM('Разделы 3, 4, 5'!P14:S14)))+((SUM('Разделы 3, 4, 5'!AC14:AC14)&gt;0)),"","Неверно!")</f>
      </c>
      <c r="B533" s="89" t="s">
        <v>691</v>
      </c>
      <c r="C533" s="83" t="s">
        <v>692</v>
      </c>
      <c r="D533" s="83" t="s">
        <v>693</v>
      </c>
      <c r="E533" s="83" t="str">
        <f>CONCATENATE("(",SUM('Разделы 3, 4, 5'!AC14:AC14),"=",0," И ",SUM('Разделы 3, 4, 5'!AE32:AE32),"=",SUM('Разделы 3, 4, 5'!AD13:AD13),"+",SUM('Разделы 3, 4, 5'!P14:S14),")"," ИЛИ ","(",SUM('Разделы 3, 4, 5'!AC14:AC14),"&gt;",0,")")</f>
        <v>(0=0 И 0=0+0) ИЛИ (0&gt;0)</v>
      </c>
    </row>
    <row r="534" spans="1:5" ht="38.25">
      <c r="A534" s="88">
        <f>IF(((SUM('Разделы 3, 4, 5'!AC10:AC10)=0)*(SUM('Разделы 3, 4, 5'!AE27:AE27)=SUM('Разделы 3, 4, 5'!AD9:AD9)+SUM('Разделы 3, 4, 5'!P10:S10)))+((SUM('Разделы 3, 4, 5'!AC10:AC10)&gt;0)),"","Неверно!")</f>
      </c>
      <c r="B534" s="89" t="s">
        <v>694</v>
      </c>
      <c r="C534" s="83" t="s">
        <v>695</v>
      </c>
      <c r="D534" s="83" t="s">
        <v>696</v>
      </c>
      <c r="E534" s="83" t="str">
        <f>CONCATENATE("(",SUM('Разделы 3, 4, 5'!AC10:AC10),"=",0," И ",SUM('Разделы 3, 4, 5'!AE27:AE27),"=",SUM('Разделы 3, 4, 5'!AD9:AD9),"+",SUM('Разделы 3, 4, 5'!P10:S10),")"," ИЛИ ","(",SUM('Разделы 3, 4, 5'!AC10:AC10),"&gt;",0,")")</f>
        <v>(0=0 И 0=0+0) ИЛИ (0&gt;0)</v>
      </c>
    </row>
  </sheetData>
  <sheetProtection autoFilter="0"/>
  <autoFilter ref="A1:A136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99"/>
  </sheetPr>
  <dimension ref="A1:G39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32.421875" style="0" customWidth="1"/>
    <col min="4" max="4" width="31.8515625" style="0" customWidth="1"/>
    <col min="5" max="5" width="10.00390625" style="0" customWidth="1"/>
    <col min="6" max="6" width="26.140625" style="0" customWidth="1"/>
    <col min="7" max="7" width="29.00390625" style="0" customWidth="1"/>
  </cols>
  <sheetData>
    <row r="1" spans="1:6" s="8" customFormat="1" ht="32.25" customHeight="1" thickBot="1">
      <c r="A1" s="158" t="s">
        <v>867</v>
      </c>
      <c r="B1" s="158" t="s">
        <v>868</v>
      </c>
      <c r="C1" s="158" t="s">
        <v>869</v>
      </c>
      <c r="D1" s="158" t="s">
        <v>870</v>
      </c>
      <c r="E1" s="159" t="s">
        <v>871</v>
      </c>
      <c r="F1" s="160" t="s">
        <v>54</v>
      </c>
    </row>
    <row r="2" spans="1:7" ht="12.75">
      <c r="A2" s="162">
        <f>IF((SUM('Разделы 3, 4, 5'!E29:E29)=0),"","Неверно!")</f>
      </c>
      <c r="B2" s="165" t="s">
        <v>534</v>
      </c>
      <c r="C2" s="161" t="s">
        <v>535</v>
      </c>
      <c r="D2" s="161" t="s">
        <v>536</v>
      </c>
      <c r="E2" s="161" t="str">
        <f>CONCATENATE(SUM('Разделы 3, 4, 5'!E29:E29),"=",0)</f>
        <v>0=0</v>
      </c>
      <c r="F2" s="163"/>
      <c r="G2" s="16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12.75">
      <c r="A3" s="162">
        <f>IF((SUM('Разделы 3, 4, 5'!N29:N29)=0),"","Неверно!")</f>
      </c>
      <c r="B3" s="165" t="s">
        <v>534</v>
      </c>
      <c r="C3" s="161" t="s">
        <v>537</v>
      </c>
      <c r="D3" s="161" t="s">
        <v>536</v>
      </c>
      <c r="E3" s="161" t="str">
        <f>CONCATENATE(SUM('Разделы 3, 4, 5'!N29:N29),"=",0)</f>
        <v>0=0</v>
      </c>
      <c r="F3" s="163"/>
      <c r="G3" s="16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12.75">
      <c r="A4" s="162">
        <f>IF((SUM('Разделы 3, 4, 5'!O29:O29)=0),"","Неверно!")</f>
      </c>
      <c r="B4" s="165" t="s">
        <v>534</v>
      </c>
      <c r="C4" s="161" t="s">
        <v>538</v>
      </c>
      <c r="D4" s="161" t="s">
        <v>536</v>
      </c>
      <c r="E4" s="161" t="str">
        <f>CONCATENATE(SUM('Разделы 3, 4, 5'!O29:O29),"=",0)</f>
        <v>0=0</v>
      </c>
      <c r="F4" s="163"/>
      <c r="G4" s="16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12.75">
      <c r="A5" s="162">
        <f>IF((SUM('Разделы 3, 4, 5'!P29:P29)=0),"","Неверно!")</f>
      </c>
      <c r="B5" s="165" t="s">
        <v>534</v>
      </c>
      <c r="C5" s="161" t="s">
        <v>539</v>
      </c>
      <c r="D5" s="161" t="s">
        <v>536</v>
      </c>
      <c r="E5" s="161" t="str">
        <f>CONCATENATE(SUM('Разделы 3, 4, 5'!P29:P29),"=",0)</f>
        <v>0=0</v>
      </c>
      <c r="F5" s="163"/>
      <c r="G5" s="164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12.75">
      <c r="A6" s="162">
        <f>IF((SUM('Разделы 3, 4, 5'!Q29:Q29)=0),"","Неверно!")</f>
      </c>
      <c r="B6" s="165" t="s">
        <v>534</v>
      </c>
      <c r="C6" s="161" t="s">
        <v>540</v>
      </c>
      <c r="D6" s="161" t="s">
        <v>536</v>
      </c>
      <c r="E6" s="161" t="str">
        <f>CONCATENATE(SUM('Разделы 3, 4, 5'!Q29:Q29),"=",0)</f>
        <v>0=0</v>
      </c>
      <c r="F6" s="163"/>
      <c r="G6" s="164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12.75">
      <c r="A7" s="162">
        <f>IF((SUM('Разделы 3, 4, 5'!R29:R29)=0),"","Неверно!")</f>
      </c>
      <c r="B7" s="165" t="s">
        <v>534</v>
      </c>
      <c r="C7" s="161" t="s">
        <v>541</v>
      </c>
      <c r="D7" s="161" t="s">
        <v>536</v>
      </c>
      <c r="E7" s="161" t="str">
        <f>CONCATENATE(SUM('Разделы 3, 4, 5'!R29:R29),"=",0)</f>
        <v>0=0</v>
      </c>
      <c r="F7" s="163"/>
      <c r="G7" s="164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12.75">
      <c r="A8" s="162">
        <f>IF((SUM('Разделы 3, 4, 5'!S29:S29)=0),"","Неверно!")</f>
      </c>
      <c r="B8" s="165" t="s">
        <v>534</v>
      </c>
      <c r="C8" s="161" t="s">
        <v>542</v>
      </c>
      <c r="D8" s="161" t="s">
        <v>536</v>
      </c>
      <c r="E8" s="161" t="str">
        <f>CONCATENATE(SUM('Разделы 3, 4, 5'!S29:S29),"=",0)</f>
        <v>0=0</v>
      </c>
      <c r="F8" s="163"/>
      <c r="G8" s="164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12.75">
      <c r="A9" s="162">
        <f>IF((SUM('Разделы 3, 4, 5'!T29:T29)=0),"","Неверно!")</f>
      </c>
      <c r="B9" s="165" t="s">
        <v>534</v>
      </c>
      <c r="C9" s="161" t="s">
        <v>543</v>
      </c>
      <c r="D9" s="161" t="s">
        <v>536</v>
      </c>
      <c r="E9" s="161" t="str">
        <f>CONCATENATE(SUM('Разделы 3, 4, 5'!T29:T29),"=",0)</f>
        <v>0=0</v>
      </c>
      <c r="F9" s="163"/>
      <c r="G9" s="164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12.75">
      <c r="A10" s="162">
        <f>IF((SUM('Разделы 3, 4, 5'!F29:F29)=0),"","Неверно!")</f>
      </c>
      <c r="B10" s="165" t="s">
        <v>534</v>
      </c>
      <c r="C10" s="161" t="s">
        <v>544</v>
      </c>
      <c r="D10" s="161" t="s">
        <v>536</v>
      </c>
      <c r="E10" s="161" t="str">
        <f>CONCATENATE(SUM('Разделы 3, 4, 5'!F29:F29),"=",0)</f>
        <v>0=0</v>
      </c>
      <c r="F10" s="163"/>
      <c r="G10" s="164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12.75">
      <c r="A11" s="162">
        <f>IF((SUM('Разделы 3, 4, 5'!G29:G29)=0),"","Неверно!")</f>
      </c>
      <c r="B11" s="165" t="s">
        <v>534</v>
      </c>
      <c r="C11" s="161" t="s">
        <v>545</v>
      </c>
      <c r="D11" s="161" t="s">
        <v>536</v>
      </c>
      <c r="E11" s="161" t="str">
        <f>CONCATENATE(SUM('Разделы 3, 4, 5'!G29:G29),"=",0)</f>
        <v>0=0</v>
      </c>
      <c r="F11" s="163"/>
      <c r="G11" s="164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12.75">
      <c r="A12" s="162">
        <f>IF((SUM('Разделы 3, 4, 5'!H29:H29)=0),"","Неверно!")</f>
      </c>
      <c r="B12" s="165" t="s">
        <v>534</v>
      </c>
      <c r="C12" s="161" t="s">
        <v>546</v>
      </c>
      <c r="D12" s="161" t="s">
        <v>536</v>
      </c>
      <c r="E12" s="161" t="str">
        <f>CONCATENATE(SUM('Разделы 3, 4, 5'!H29:H29),"=",0)</f>
        <v>0=0</v>
      </c>
      <c r="F12" s="163"/>
      <c r="G12" s="164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12.75">
      <c r="A13" s="162">
        <f>IF((SUM('Разделы 3, 4, 5'!I29:I29)=0),"","Неверно!")</f>
      </c>
      <c r="B13" s="165" t="s">
        <v>534</v>
      </c>
      <c r="C13" s="161" t="s">
        <v>547</v>
      </c>
      <c r="D13" s="161" t="s">
        <v>536</v>
      </c>
      <c r="E13" s="161" t="str">
        <f>CONCATENATE(SUM('Разделы 3, 4, 5'!I29:I29),"=",0)</f>
        <v>0=0</v>
      </c>
      <c r="F13" s="163"/>
      <c r="G13" s="164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12.75">
      <c r="A14" s="162">
        <f>IF((SUM('Разделы 3, 4, 5'!J29:J29)=0),"","Неверно!")</f>
      </c>
      <c r="B14" s="165" t="s">
        <v>534</v>
      </c>
      <c r="C14" s="161" t="s">
        <v>548</v>
      </c>
      <c r="D14" s="161" t="s">
        <v>536</v>
      </c>
      <c r="E14" s="161" t="str">
        <f>CONCATENATE(SUM('Разделы 3, 4, 5'!J29:J29),"=",0)</f>
        <v>0=0</v>
      </c>
      <c r="F14" s="163"/>
      <c r="G14" s="164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12.75">
      <c r="A15" s="162">
        <f>IF((SUM('Разделы 3, 4, 5'!K29:K29)=0),"","Неверно!")</f>
      </c>
      <c r="B15" s="165" t="s">
        <v>534</v>
      </c>
      <c r="C15" s="161" t="s">
        <v>549</v>
      </c>
      <c r="D15" s="161" t="s">
        <v>536</v>
      </c>
      <c r="E15" s="161" t="str">
        <f>CONCATENATE(SUM('Разделы 3, 4, 5'!K29:K29),"=",0)</f>
        <v>0=0</v>
      </c>
      <c r="F15" s="163"/>
      <c r="G15" s="164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12.75">
      <c r="A16" s="162">
        <f>IF((SUM('Разделы 3, 4, 5'!L29:L29)=0),"","Неверно!")</f>
      </c>
      <c r="B16" s="165" t="s">
        <v>534</v>
      </c>
      <c r="C16" s="161" t="s">
        <v>550</v>
      </c>
      <c r="D16" s="161" t="s">
        <v>536</v>
      </c>
      <c r="E16" s="161" t="str">
        <f>CONCATENATE(SUM('Разделы 3, 4, 5'!L29:L29),"=",0)</f>
        <v>0=0</v>
      </c>
      <c r="F16" s="163"/>
      <c r="G16" s="164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12.75">
      <c r="A17" s="162">
        <f>IF((SUM('Разделы 3, 4, 5'!M29:M29)=0),"","Неверно!")</f>
      </c>
      <c r="B17" s="165" t="s">
        <v>534</v>
      </c>
      <c r="C17" s="161" t="s">
        <v>551</v>
      </c>
      <c r="D17" s="161" t="s">
        <v>536</v>
      </c>
      <c r="E17" s="161" t="str">
        <f>CONCATENATE(SUM('Разделы 3, 4, 5'!M29:M29),"=",0)</f>
        <v>0=0</v>
      </c>
      <c r="F17" s="163"/>
      <c r="G17" s="164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12.75">
      <c r="A18" s="162">
        <f>IF((SUM('Разделы 3, 4, 5'!E30:E30)=0),"","Неверно!")</f>
      </c>
      <c r="B18" s="165" t="s">
        <v>534</v>
      </c>
      <c r="C18" s="161" t="s">
        <v>552</v>
      </c>
      <c r="D18" s="161" t="s">
        <v>536</v>
      </c>
      <c r="E18" s="161" t="str">
        <f>CONCATENATE(SUM('Разделы 3, 4, 5'!E30:E30),"=",0)</f>
        <v>0=0</v>
      </c>
      <c r="F18" s="163"/>
      <c r="G18" s="164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12.75">
      <c r="A19" s="162">
        <f>IF((SUM('Разделы 3, 4, 5'!N30:N30)=0),"","Неверно!")</f>
      </c>
      <c r="B19" s="165" t="s">
        <v>534</v>
      </c>
      <c r="C19" s="161" t="s">
        <v>553</v>
      </c>
      <c r="D19" s="161" t="s">
        <v>536</v>
      </c>
      <c r="E19" s="161" t="str">
        <f>CONCATENATE(SUM('Разделы 3, 4, 5'!N30:N30),"=",0)</f>
        <v>0=0</v>
      </c>
      <c r="F19" s="163"/>
      <c r="G19" s="164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12.75">
      <c r="A20" s="162">
        <f>IF((SUM('Разделы 3, 4, 5'!O30:O30)=0),"","Неверно!")</f>
      </c>
      <c r="B20" s="165" t="s">
        <v>534</v>
      </c>
      <c r="C20" s="161" t="s">
        <v>554</v>
      </c>
      <c r="D20" s="161" t="s">
        <v>536</v>
      </c>
      <c r="E20" s="161" t="str">
        <f>CONCATENATE(SUM('Разделы 3, 4, 5'!O30:O30),"=",0)</f>
        <v>0=0</v>
      </c>
      <c r="F20" s="163"/>
      <c r="G20" s="164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12.75">
      <c r="A21" s="162">
        <f>IF((SUM('Разделы 3, 4, 5'!P30:P30)=0),"","Неверно!")</f>
      </c>
      <c r="B21" s="165" t="s">
        <v>534</v>
      </c>
      <c r="C21" s="161" t="s">
        <v>555</v>
      </c>
      <c r="D21" s="161" t="s">
        <v>536</v>
      </c>
      <c r="E21" s="161" t="str">
        <f>CONCATENATE(SUM('Разделы 3, 4, 5'!P30:P30),"=",0)</f>
        <v>0=0</v>
      </c>
      <c r="F21" s="163"/>
      <c r="G21" s="164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12.75">
      <c r="A22" s="162">
        <f>IF((SUM('Разделы 3, 4, 5'!Q30:Q30)=0),"","Неверно!")</f>
      </c>
      <c r="B22" s="165" t="s">
        <v>534</v>
      </c>
      <c r="C22" s="161" t="s">
        <v>556</v>
      </c>
      <c r="D22" s="161" t="s">
        <v>536</v>
      </c>
      <c r="E22" s="161" t="str">
        <f>CONCATENATE(SUM('Разделы 3, 4, 5'!Q30:Q30),"=",0)</f>
        <v>0=0</v>
      </c>
      <c r="F22" s="163"/>
      <c r="G22" s="164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12.75">
      <c r="A23" s="162">
        <f>IF((SUM('Разделы 3, 4, 5'!R30:R30)=0),"","Неверно!")</f>
      </c>
      <c r="B23" s="165" t="s">
        <v>534</v>
      </c>
      <c r="C23" s="161" t="s">
        <v>557</v>
      </c>
      <c r="D23" s="161" t="s">
        <v>536</v>
      </c>
      <c r="E23" s="161" t="str">
        <f>CONCATENATE(SUM('Разделы 3, 4, 5'!R30:R30),"=",0)</f>
        <v>0=0</v>
      </c>
      <c r="F23" s="163"/>
      <c r="G23" s="164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12.75">
      <c r="A24" s="162">
        <f>IF((SUM('Разделы 3, 4, 5'!S30:S30)=0),"","Неверно!")</f>
      </c>
      <c r="B24" s="165" t="s">
        <v>534</v>
      </c>
      <c r="C24" s="161" t="s">
        <v>558</v>
      </c>
      <c r="D24" s="161" t="s">
        <v>536</v>
      </c>
      <c r="E24" s="161" t="str">
        <f>CONCATENATE(SUM('Разделы 3, 4, 5'!S30:S30),"=",0)</f>
        <v>0=0</v>
      </c>
      <c r="F24" s="163"/>
      <c r="G24" s="164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12.75">
      <c r="A25" s="162">
        <f>IF((SUM('Разделы 3, 4, 5'!T30:T30)=0),"","Неверно!")</f>
      </c>
      <c r="B25" s="165" t="s">
        <v>534</v>
      </c>
      <c r="C25" s="161" t="s">
        <v>559</v>
      </c>
      <c r="D25" s="161" t="s">
        <v>536</v>
      </c>
      <c r="E25" s="161" t="str">
        <f>CONCATENATE(SUM('Разделы 3, 4, 5'!T30:T30),"=",0)</f>
        <v>0=0</v>
      </c>
      <c r="F25" s="163"/>
      <c r="G25" s="164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12.75">
      <c r="A26" s="162">
        <f>IF((SUM('Разделы 3, 4, 5'!F30:F30)=0),"","Неверно!")</f>
      </c>
      <c r="B26" s="165" t="s">
        <v>534</v>
      </c>
      <c r="C26" s="161" t="s">
        <v>560</v>
      </c>
      <c r="D26" s="161" t="s">
        <v>536</v>
      </c>
      <c r="E26" s="161" t="str">
        <f>CONCATENATE(SUM('Разделы 3, 4, 5'!F30:F30),"=",0)</f>
        <v>0=0</v>
      </c>
      <c r="F26" s="163"/>
      <c r="G26" s="164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12.75">
      <c r="A27" s="162">
        <f>IF((SUM('Разделы 3, 4, 5'!G30:G30)=0),"","Неверно!")</f>
      </c>
      <c r="B27" s="165" t="s">
        <v>534</v>
      </c>
      <c r="C27" s="161" t="s">
        <v>561</v>
      </c>
      <c r="D27" s="161" t="s">
        <v>536</v>
      </c>
      <c r="E27" s="161" t="str">
        <f>CONCATENATE(SUM('Разделы 3, 4, 5'!G30:G30),"=",0)</f>
        <v>0=0</v>
      </c>
      <c r="F27" s="163"/>
      <c r="G27" s="164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12.75">
      <c r="A28" s="162">
        <f>IF((SUM('Разделы 3, 4, 5'!H30:H30)=0),"","Неверно!")</f>
      </c>
      <c r="B28" s="165" t="s">
        <v>534</v>
      </c>
      <c r="C28" s="161" t="s">
        <v>562</v>
      </c>
      <c r="D28" s="161" t="s">
        <v>536</v>
      </c>
      <c r="E28" s="161" t="str">
        <f>CONCATENATE(SUM('Разделы 3, 4, 5'!H30:H30),"=",0)</f>
        <v>0=0</v>
      </c>
      <c r="F28" s="163"/>
      <c r="G28" s="164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12.75">
      <c r="A29" s="162">
        <f>IF((SUM('Разделы 3, 4, 5'!I30:I30)=0),"","Неверно!")</f>
      </c>
      <c r="B29" s="165" t="s">
        <v>534</v>
      </c>
      <c r="C29" s="161" t="s">
        <v>563</v>
      </c>
      <c r="D29" s="161" t="s">
        <v>536</v>
      </c>
      <c r="E29" s="161" t="str">
        <f>CONCATENATE(SUM('Разделы 3, 4, 5'!I30:I30),"=",0)</f>
        <v>0=0</v>
      </c>
      <c r="F29" s="163"/>
      <c r="G29" s="164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12.75">
      <c r="A30" s="162">
        <f>IF((SUM('Разделы 3, 4, 5'!J30:J30)=0),"","Неверно!")</f>
      </c>
      <c r="B30" s="165" t="s">
        <v>534</v>
      </c>
      <c r="C30" s="161" t="s">
        <v>564</v>
      </c>
      <c r="D30" s="161" t="s">
        <v>536</v>
      </c>
      <c r="E30" s="161" t="str">
        <f>CONCATENATE(SUM('Разделы 3, 4, 5'!J30:J30),"=",0)</f>
        <v>0=0</v>
      </c>
      <c r="F30" s="163"/>
      <c r="G30" s="164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12.75">
      <c r="A31" s="162">
        <f>IF((SUM('Разделы 3, 4, 5'!K30:K30)=0),"","Неверно!")</f>
      </c>
      <c r="B31" s="165" t="s">
        <v>534</v>
      </c>
      <c r="C31" s="161" t="s">
        <v>565</v>
      </c>
      <c r="D31" s="161" t="s">
        <v>536</v>
      </c>
      <c r="E31" s="161" t="str">
        <f>CONCATENATE(SUM('Разделы 3, 4, 5'!K30:K30),"=",0)</f>
        <v>0=0</v>
      </c>
      <c r="F31" s="163"/>
      <c r="G31" s="164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12.75">
      <c r="A32" s="162">
        <f>IF((SUM('Разделы 3, 4, 5'!L30:L30)=0),"","Неверно!")</f>
      </c>
      <c r="B32" s="165" t="s">
        <v>534</v>
      </c>
      <c r="C32" s="161" t="s">
        <v>566</v>
      </c>
      <c r="D32" s="161" t="s">
        <v>536</v>
      </c>
      <c r="E32" s="161" t="str">
        <f>CONCATENATE(SUM('Разделы 3, 4, 5'!L30:L30),"=",0)</f>
        <v>0=0</v>
      </c>
      <c r="F32" s="163"/>
      <c r="G32" s="164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12.75">
      <c r="A33" s="162">
        <f>IF((SUM('Разделы 3, 4, 5'!M30:M30)=0),"","Неверно!")</f>
      </c>
      <c r="B33" s="165" t="s">
        <v>534</v>
      </c>
      <c r="C33" s="161" t="s">
        <v>567</v>
      </c>
      <c r="D33" s="161" t="s">
        <v>536</v>
      </c>
      <c r="E33" s="161" t="str">
        <f>CONCATENATE(SUM('Разделы 3, 4, 5'!M30:M30),"=",0)</f>
        <v>0=0</v>
      </c>
      <c r="F33" s="163"/>
      <c r="G33" s="164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>
      <c r="A34" s="162">
        <f>IF((SUM('Разделы 3, 4, 5'!AD29:AD29)=0),"","Неверно!")</f>
      </c>
      <c r="B34" s="165" t="s">
        <v>568</v>
      </c>
      <c r="C34" s="161" t="s">
        <v>569</v>
      </c>
      <c r="D34" s="161" t="s">
        <v>570</v>
      </c>
      <c r="E34" s="161" t="str">
        <f>CONCATENATE(SUM('Разделы 3, 4, 5'!AD29:AD29),"=",0)</f>
        <v>0=0</v>
      </c>
      <c r="F34" s="163"/>
      <c r="G34" s="164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>
      <c r="A35" s="162">
        <f>IF((SUM('Разделы 3, 4, 5'!AE29:AE29)=0),"","Неверно!")</f>
      </c>
      <c r="B35" s="165" t="s">
        <v>568</v>
      </c>
      <c r="C35" s="161" t="s">
        <v>571</v>
      </c>
      <c r="D35" s="161" t="s">
        <v>570</v>
      </c>
      <c r="E35" s="161" t="str">
        <f>CONCATENATE(SUM('Разделы 3, 4, 5'!AE29:AE29),"=",0)</f>
        <v>0=0</v>
      </c>
      <c r="F35" s="163"/>
      <c r="G35" s="164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>
      <c r="A36" s="162">
        <f>IF((SUM('Разделы 3, 4, 5'!AF29:AF29)=0),"","Неверно!")</f>
      </c>
      <c r="B36" s="165" t="s">
        <v>568</v>
      </c>
      <c r="C36" s="161" t="s">
        <v>572</v>
      </c>
      <c r="D36" s="161" t="s">
        <v>570</v>
      </c>
      <c r="E36" s="161" t="str">
        <f>CONCATENATE(SUM('Разделы 3, 4, 5'!AF29:AF29),"=",0)</f>
        <v>0=0</v>
      </c>
      <c r="F36" s="163"/>
      <c r="G36" s="164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>
      <c r="A37" s="162">
        <f>IF((SUM('Разделы 3, 4, 5'!AD30:AD30)=0),"","Неверно!")</f>
      </c>
      <c r="B37" s="165" t="s">
        <v>568</v>
      </c>
      <c r="C37" s="161" t="s">
        <v>573</v>
      </c>
      <c r="D37" s="161" t="s">
        <v>570</v>
      </c>
      <c r="E37" s="161" t="str">
        <f>CONCATENATE(SUM('Разделы 3, 4, 5'!AD30:AD30),"=",0)</f>
        <v>0=0</v>
      </c>
      <c r="F37" s="163"/>
      <c r="G37" s="164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>
      <c r="A38" s="162">
        <f>IF((SUM('Разделы 3, 4, 5'!AE30:AE30)=0),"","Неверно!")</f>
      </c>
      <c r="B38" s="165" t="s">
        <v>568</v>
      </c>
      <c r="C38" s="161" t="s">
        <v>574</v>
      </c>
      <c r="D38" s="161" t="s">
        <v>570</v>
      </c>
      <c r="E38" s="161" t="str">
        <f>CONCATENATE(SUM('Разделы 3, 4, 5'!AE30:AE30),"=",0)</f>
        <v>0=0</v>
      </c>
      <c r="F38" s="163"/>
      <c r="G38" s="164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>
      <c r="A39" s="162">
        <f>IF((SUM('Разделы 3, 4, 5'!AF30:AF30)=0),"","Неверно!")</f>
      </c>
      <c r="B39" s="165" t="s">
        <v>568</v>
      </c>
      <c r="C39" s="161" t="s">
        <v>575</v>
      </c>
      <c r="D39" s="161" t="s">
        <v>570</v>
      </c>
      <c r="E39" s="161" t="str">
        <f>CONCATENATE(SUM('Разделы 3, 4, 5'!AF30:AF30),"=",0)</f>
        <v>0=0</v>
      </c>
      <c r="F39" s="163"/>
      <c r="G39" s="164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</sheetData>
  <sheetProtection/>
  <autoFilter ref="A1:A40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7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64.140625" style="13" customWidth="1"/>
    <col min="2" max="2" width="8.00390625" style="11" customWidth="1"/>
    <col min="3" max="3" width="2.8515625" style="8" customWidth="1"/>
    <col min="4" max="4" width="41.7109375" style="8" bestFit="1" customWidth="1"/>
    <col min="5" max="5" width="5.57421875" style="8" bestFit="1" customWidth="1"/>
    <col min="6" max="16384" width="9.140625" style="8" customWidth="1"/>
  </cols>
  <sheetData>
    <row r="1" spans="1:5" ht="15.75">
      <c r="A1" s="67" t="s">
        <v>724</v>
      </c>
      <c r="B1" s="68" t="s">
        <v>720</v>
      </c>
      <c r="D1" s="69" t="s">
        <v>721</v>
      </c>
      <c r="E1" s="70" t="s">
        <v>720</v>
      </c>
    </row>
    <row r="2" spans="1:5" ht="15.75">
      <c r="A2" s="65" t="s">
        <v>743</v>
      </c>
      <c r="B2" s="18">
        <v>1</v>
      </c>
      <c r="D2" s="1">
        <v>6</v>
      </c>
      <c r="E2" s="9" t="s">
        <v>722</v>
      </c>
    </row>
    <row r="3" spans="1:5" ht="16.5" thickBot="1">
      <c r="A3" s="65" t="s">
        <v>801</v>
      </c>
      <c r="B3" s="18">
        <v>3</v>
      </c>
      <c r="D3" s="2">
        <v>12</v>
      </c>
      <c r="E3" s="10" t="s">
        <v>723</v>
      </c>
    </row>
    <row r="4" spans="1:2" ht="15.75">
      <c r="A4" s="65" t="s">
        <v>744</v>
      </c>
      <c r="B4" s="18">
        <v>15</v>
      </c>
    </row>
    <row r="5" spans="1:2" ht="15.75">
      <c r="A5" s="65" t="s">
        <v>745</v>
      </c>
      <c r="B5" s="18">
        <v>21</v>
      </c>
    </row>
    <row r="6" spans="1:2" ht="15.75">
      <c r="A6" s="65" t="s">
        <v>746</v>
      </c>
      <c r="B6" s="18">
        <v>31</v>
      </c>
    </row>
    <row r="7" spans="1:2" ht="15.75">
      <c r="A7" s="65" t="s">
        <v>747</v>
      </c>
      <c r="B7" s="18">
        <v>37</v>
      </c>
    </row>
    <row r="8" spans="1:2" ht="15.75">
      <c r="A8" s="65" t="s">
        <v>802</v>
      </c>
      <c r="B8" s="18">
        <v>43</v>
      </c>
    </row>
    <row r="9" spans="1:2" ht="15.75">
      <c r="A9" s="65" t="s">
        <v>749</v>
      </c>
      <c r="B9" s="18">
        <v>47</v>
      </c>
    </row>
    <row r="10" spans="1:2" ht="15.75">
      <c r="A10" s="65" t="s">
        <v>803</v>
      </c>
      <c r="B10" s="18">
        <v>55</v>
      </c>
    </row>
    <row r="11" spans="1:2" ht="15.75">
      <c r="A11" s="65" t="s">
        <v>748</v>
      </c>
      <c r="B11" s="18">
        <v>57</v>
      </c>
    </row>
    <row r="12" spans="1:2" ht="15.75">
      <c r="A12" s="65" t="s">
        <v>750</v>
      </c>
      <c r="B12" s="18">
        <v>63</v>
      </c>
    </row>
    <row r="13" spans="1:2" ht="15.75">
      <c r="A13" s="65" t="s">
        <v>751</v>
      </c>
      <c r="B13" s="18">
        <v>85</v>
      </c>
    </row>
    <row r="14" spans="1:2" ht="15.75">
      <c r="A14" s="65" t="s">
        <v>752</v>
      </c>
      <c r="B14" s="18">
        <v>87</v>
      </c>
    </row>
    <row r="15" spans="1:2" ht="15.75">
      <c r="A15" s="65" t="s">
        <v>753</v>
      </c>
      <c r="B15" s="18">
        <v>141</v>
      </c>
    </row>
    <row r="16" spans="1:2" ht="15.75">
      <c r="A16" s="65" t="s">
        <v>754</v>
      </c>
      <c r="B16" s="18">
        <v>147</v>
      </c>
    </row>
    <row r="17" spans="1:2" ht="15.75">
      <c r="A17" s="65" t="s">
        <v>755</v>
      </c>
      <c r="B17" s="18">
        <v>127</v>
      </c>
    </row>
    <row r="18" spans="1:2" ht="15" customHeight="1">
      <c r="A18" s="65" t="s">
        <v>756</v>
      </c>
      <c r="B18" s="18">
        <v>133</v>
      </c>
    </row>
    <row r="19" spans="1:2" ht="15.75">
      <c r="A19" s="65" t="s">
        <v>804</v>
      </c>
      <c r="B19" s="18">
        <v>153</v>
      </c>
    </row>
    <row r="20" spans="1:2" ht="15.75">
      <c r="A20" s="65" t="s">
        <v>757</v>
      </c>
      <c r="B20" s="18">
        <v>159</v>
      </c>
    </row>
    <row r="21" spans="1:2" ht="15.75">
      <c r="A21" s="65" t="s">
        <v>861</v>
      </c>
      <c r="B21" s="18">
        <v>171</v>
      </c>
    </row>
    <row r="22" spans="1:2" ht="15.75">
      <c r="A22" s="65" t="s">
        <v>805</v>
      </c>
      <c r="B22" s="18">
        <v>165</v>
      </c>
    </row>
    <row r="23" spans="1:2" ht="15.75">
      <c r="A23" s="65" t="s">
        <v>758</v>
      </c>
      <c r="B23" s="18">
        <v>5</v>
      </c>
    </row>
    <row r="24" spans="1:2" ht="15.75">
      <c r="A24" s="65" t="s">
        <v>790</v>
      </c>
      <c r="B24" s="18">
        <v>167</v>
      </c>
    </row>
    <row r="25" spans="1:2" ht="15.75">
      <c r="A25" s="65" t="s">
        <v>789</v>
      </c>
      <c r="B25" s="18">
        <v>51</v>
      </c>
    </row>
    <row r="26" spans="1:2" ht="15.75">
      <c r="A26" s="65" t="s">
        <v>759</v>
      </c>
      <c r="B26" s="18">
        <v>67</v>
      </c>
    </row>
    <row r="27" spans="1:2" ht="15.75">
      <c r="A27" s="65" t="s">
        <v>760</v>
      </c>
      <c r="B27" s="18">
        <v>69</v>
      </c>
    </row>
    <row r="28" spans="1:2" ht="15.75">
      <c r="A28" s="65" t="s">
        <v>784</v>
      </c>
      <c r="B28" s="18">
        <v>109</v>
      </c>
    </row>
    <row r="29" spans="1:2" ht="15.75">
      <c r="A29" s="65" t="s">
        <v>761</v>
      </c>
      <c r="B29" s="18">
        <v>113</v>
      </c>
    </row>
    <row r="30" spans="1:2" ht="15.75">
      <c r="A30" s="65" t="s">
        <v>762</v>
      </c>
      <c r="B30" s="18">
        <v>137</v>
      </c>
    </row>
    <row r="31" spans="1:2" ht="15.75">
      <c r="A31" s="65" t="s">
        <v>763</v>
      </c>
      <c r="B31" s="18">
        <v>157</v>
      </c>
    </row>
    <row r="32" spans="1:2" ht="15.75">
      <c r="A32" s="65" t="s">
        <v>806</v>
      </c>
      <c r="B32" s="18">
        <v>7</v>
      </c>
    </row>
    <row r="33" spans="1:2" ht="15.75">
      <c r="A33" s="65" t="s">
        <v>807</v>
      </c>
      <c r="B33" s="18">
        <v>9</v>
      </c>
    </row>
    <row r="34" spans="1:2" ht="15.75">
      <c r="A34" s="65" t="s">
        <v>808</v>
      </c>
      <c r="B34" s="18">
        <v>13</v>
      </c>
    </row>
    <row r="35" spans="1:2" ht="15.75">
      <c r="A35" s="65" t="s">
        <v>809</v>
      </c>
      <c r="B35" s="18">
        <v>17</v>
      </c>
    </row>
    <row r="36" spans="1:2" ht="15.75">
      <c r="A36" s="65" t="s">
        <v>810</v>
      </c>
      <c r="B36" s="18">
        <v>19</v>
      </c>
    </row>
    <row r="37" spans="1:2" ht="15.75">
      <c r="A37" s="65" t="s">
        <v>811</v>
      </c>
      <c r="B37" s="18">
        <v>23</v>
      </c>
    </row>
    <row r="38" spans="1:2" ht="15.75">
      <c r="A38" s="65" t="s">
        <v>812</v>
      </c>
      <c r="B38" s="18">
        <v>27</v>
      </c>
    </row>
    <row r="39" spans="1:2" ht="15.75">
      <c r="A39" s="65" t="s">
        <v>813</v>
      </c>
      <c r="B39" s="18">
        <v>25</v>
      </c>
    </row>
    <row r="40" spans="1:2" ht="15.75">
      <c r="A40" s="65" t="s">
        <v>814</v>
      </c>
      <c r="B40" s="18">
        <v>29</v>
      </c>
    </row>
    <row r="41" spans="1:2" ht="15.75">
      <c r="A41" s="65" t="s">
        <v>815</v>
      </c>
      <c r="B41" s="18">
        <v>35</v>
      </c>
    </row>
    <row r="42" spans="1:2" ht="15.75">
      <c r="A42" s="65" t="s">
        <v>816</v>
      </c>
      <c r="B42" s="18">
        <v>39</v>
      </c>
    </row>
    <row r="43" spans="1:2" ht="15.75">
      <c r="A43" s="65" t="s">
        <v>817</v>
      </c>
      <c r="B43" s="18">
        <v>49</v>
      </c>
    </row>
    <row r="44" spans="1:2" ht="15.75">
      <c r="A44" s="65" t="s">
        <v>818</v>
      </c>
      <c r="B44" s="18">
        <v>45</v>
      </c>
    </row>
    <row r="45" spans="1:2" ht="15.75">
      <c r="A45" s="65" t="s">
        <v>819</v>
      </c>
      <c r="B45" s="18">
        <v>59</v>
      </c>
    </row>
    <row r="46" spans="1:2" ht="15.75">
      <c r="A46" s="65" t="s">
        <v>820</v>
      </c>
      <c r="B46" s="18">
        <v>61</v>
      </c>
    </row>
    <row r="47" spans="1:2" ht="15.75">
      <c r="A47" s="65" t="s">
        <v>821</v>
      </c>
      <c r="B47" s="18">
        <v>65</v>
      </c>
    </row>
    <row r="48" spans="1:2" ht="15.75">
      <c r="A48" s="65" t="s">
        <v>822</v>
      </c>
      <c r="B48" s="18">
        <v>75</v>
      </c>
    </row>
    <row r="49" spans="1:2" ht="15.75">
      <c r="A49" s="65" t="s">
        <v>823</v>
      </c>
      <c r="B49" s="18">
        <v>77</v>
      </c>
    </row>
    <row r="50" spans="1:2" ht="15.75">
      <c r="A50" s="65" t="s">
        <v>824</v>
      </c>
      <c r="B50" s="18">
        <v>79</v>
      </c>
    </row>
    <row r="51" spans="1:2" ht="15.75">
      <c r="A51" s="65" t="s">
        <v>825</v>
      </c>
      <c r="B51" s="18">
        <v>81</v>
      </c>
    </row>
    <row r="52" spans="1:2" ht="15.75">
      <c r="A52" s="65" t="s">
        <v>826</v>
      </c>
      <c r="B52" s="18">
        <v>83</v>
      </c>
    </row>
    <row r="53" spans="1:2" ht="15.75">
      <c r="A53" s="65" t="s">
        <v>827</v>
      </c>
      <c r="B53" s="18">
        <v>91</v>
      </c>
    </row>
    <row r="54" spans="1:2" ht="15.75">
      <c r="A54" s="65" t="s">
        <v>828</v>
      </c>
      <c r="B54" s="18">
        <v>93</v>
      </c>
    </row>
    <row r="55" spans="1:2" ht="15.75">
      <c r="A55" s="65" t="s">
        <v>829</v>
      </c>
      <c r="B55" s="18">
        <v>95</v>
      </c>
    </row>
    <row r="56" spans="1:2" ht="15.75">
      <c r="A56" s="65" t="s">
        <v>830</v>
      </c>
      <c r="B56" s="18">
        <v>97</v>
      </c>
    </row>
    <row r="57" spans="1:2" ht="15.75">
      <c r="A57" s="65" t="s">
        <v>831</v>
      </c>
      <c r="B57" s="18">
        <v>99</v>
      </c>
    </row>
    <row r="58" spans="1:2" ht="15.75">
      <c r="A58" s="65" t="s">
        <v>832</v>
      </c>
      <c r="B58" s="18">
        <v>101</v>
      </c>
    </row>
    <row r="59" spans="1:2" ht="15.75">
      <c r="A59" s="65" t="s">
        <v>833</v>
      </c>
      <c r="B59" s="18">
        <v>103</v>
      </c>
    </row>
    <row r="60" spans="1:2" ht="15.75">
      <c r="A60" s="65" t="s">
        <v>834</v>
      </c>
      <c r="B60" s="18">
        <v>105</v>
      </c>
    </row>
    <row r="61" spans="1:2" ht="15.75">
      <c r="A61" s="65" t="s">
        <v>835</v>
      </c>
      <c r="B61" s="18">
        <v>107</v>
      </c>
    </row>
    <row r="62" spans="1:2" ht="15.75">
      <c r="A62" s="65" t="s">
        <v>836</v>
      </c>
      <c r="B62" s="18">
        <v>115</v>
      </c>
    </row>
    <row r="63" spans="1:2" ht="15.75">
      <c r="A63" s="65" t="s">
        <v>837</v>
      </c>
      <c r="B63" s="18">
        <v>117</v>
      </c>
    </row>
    <row r="64" spans="1:2" ht="15.75">
      <c r="A64" s="65" t="s">
        <v>838</v>
      </c>
      <c r="B64" s="18">
        <v>119</v>
      </c>
    </row>
    <row r="65" spans="1:2" ht="15.75">
      <c r="A65" s="65" t="s">
        <v>839</v>
      </c>
      <c r="B65" s="18">
        <v>121</v>
      </c>
    </row>
    <row r="66" spans="1:2" ht="15.75">
      <c r="A66" s="65" t="s">
        <v>840</v>
      </c>
      <c r="B66" s="18">
        <v>125</v>
      </c>
    </row>
    <row r="67" spans="1:2" ht="15.75">
      <c r="A67" s="65" t="s">
        <v>841</v>
      </c>
      <c r="B67" s="18">
        <v>129</v>
      </c>
    </row>
    <row r="68" spans="1:2" ht="15.75">
      <c r="A68" s="65" t="s">
        <v>842</v>
      </c>
      <c r="B68" s="18">
        <v>131</v>
      </c>
    </row>
    <row r="69" spans="1:2" ht="15.75">
      <c r="A69" s="65" t="s">
        <v>843</v>
      </c>
      <c r="B69" s="18">
        <v>135</v>
      </c>
    </row>
    <row r="70" spans="1:2" ht="15.75">
      <c r="A70" s="65" t="s">
        <v>844</v>
      </c>
      <c r="B70" s="18">
        <v>139</v>
      </c>
    </row>
    <row r="71" spans="1:2" ht="15.75">
      <c r="A71" s="65" t="s">
        <v>845</v>
      </c>
      <c r="B71" s="18">
        <v>143</v>
      </c>
    </row>
    <row r="72" spans="1:2" ht="15.75">
      <c r="A72" s="65" t="s">
        <v>846</v>
      </c>
      <c r="B72" s="18">
        <v>145</v>
      </c>
    </row>
    <row r="73" spans="1:2" ht="15.75">
      <c r="A73" s="65" t="s">
        <v>847</v>
      </c>
      <c r="B73" s="18">
        <v>149</v>
      </c>
    </row>
    <row r="74" spans="1:2" ht="15.75">
      <c r="A74" s="65" t="s">
        <v>848</v>
      </c>
      <c r="B74" s="18">
        <v>151</v>
      </c>
    </row>
    <row r="75" spans="1:2" ht="15.75">
      <c r="A75" s="65" t="s">
        <v>849</v>
      </c>
      <c r="B75" s="18">
        <v>155</v>
      </c>
    </row>
    <row r="76" spans="1:2" ht="15.75">
      <c r="A76" s="65" t="s">
        <v>850</v>
      </c>
      <c r="B76" s="18">
        <v>163</v>
      </c>
    </row>
    <row r="77" spans="1:2" ht="15.75">
      <c r="A77" s="65" t="s">
        <v>851</v>
      </c>
      <c r="B77" s="18">
        <v>177</v>
      </c>
    </row>
    <row r="78" spans="1:2" ht="15.75">
      <c r="A78" s="65" t="s">
        <v>852</v>
      </c>
      <c r="B78" s="18">
        <v>89</v>
      </c>
    </row>
    <row r="79" spans="1:2" ht="15.75">
      <c r="A79" s="65" t="s">
        <v>853</v>
      </c>
      <c r="B79" s="18">
        <v>123</v>
      </c>
    </row>
    <row r="80" spans="1:2" ht="15.75">
      <c r="A80" s="65" t="s">
        <v>764</v>
      </c>
      <c r="B80" s="18">
        <v>33</v>
      </c>
    </row>
    <row r="81" spans="1:2" ht="15.75">
      <c r="A81" s="65" t="s">
        <v>765</v>
      </c>
      <c r="B81" s="18">
        <v>11</v>
      </c>
    </row>
    <row r="82" spans="1:2" ht="15.75">
      <c r="A82" s="65" t="s">
        <v>766</v>
      </c>
      <c r="B82" s="18">
        <v>161</v>
      </c>
    </row>
    <row r="83" spans="1:2" ht="15.75">
      <c r="A83" s="65" t="s">
        <v>767</v>
      </c>
      <c r="B83" s="18">
        <v>173</v>
      </c>
    </row>
    <row r="84" spans="1:2" ht="15.75">
      <c r="A84" s="65" t="s">
        <v>768</v>
      </c>
      <c r="B84" s="18">
        <v>175</v>
      </c>
    </row>
    <row r="85" spans="1:2" ht="15.75">
      <c r="A85" s="65" t="s">
        <v>864</v>
      </c>
      <c r="B85" s="18">
        <v>197</v>
      </c>
    </row>
    <row r="86" spans="1:2" ht="15.75">
      <c r="A86" s="65" t="s">
        <v>865</v>
      </c>
      <c r="B86" s="18">
        <v>199</v>
      </c>
    </row>
    <row r="87" spans="1:2" ht="32.25" thickBot="1">
      <c r="A87" s="19" t="s">
        <v>715</v>
      </c>
      <c r="B87" s="20">
        <v>999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2016-07-13T04:50:19Z</cp:lastPrinted>
  <dcterms:created xsi:type="dcterms:W3CDTF">2004-03-24T19:37:04Z</dcterms:created>
  <dcterms:modified xsi:type="dcterms:W3CDTF">2016-07-13T05:27:08Z</dcterms:modified>
  <cp:category/>
  <cp:version/>
  <cp:contentType/>
  <cp:contentStatus/>
</cp:coreProperties>
</file>